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9990" windowHeight="6000"/>
  </bookViews>
  <sheets>
    <sheet name="II ST." sheetId="1" r:id="rId1"/>
  </sheets>
  <definedNames>
    <definedName name="_xlnm.Print_Area" localSheetId="0">'II ST.'!$A$5:$AL$135</definedName>
    <definedName name="_xlnm.Print_Titles" localSheetId="0">'II ST.'!$5:$9</definedName>
  </definedNames>
  <calcPr calcId="145621"/>
</workbook>
</file>

<file path=xl/calcChain.xml><?xml version="1.0" encoding="utf-8"?>
<calcChain xmlns="http://schemas.openxmlformats.org/spreadsheetml/2006/main">
  <c r="T119" i="1"/>
  <c r="M119"/>
  <c r="AA119"/>
  <c r="AA118"/>
  <c r="AH101"/>
  <c r="AH119"/>
  <c r="AH118" l="1"/>
  <c r="T118"/>
  <c r="M118"/>
  <c r="F89"/>
  <c r="F54"/>
  <c r="F57"/>
  <c r="F77"/>
  <c r="F48"/>
  <c r="F12"/>
  <c r="AA101"/>
  <c r="T101"/>
  <c r="M101"/>
  <c r="AH75"/>
  <c r="AA75"/>
  <c r="T75"/>
  <c r="M75"/>
  <c r="L75"/>
  <c r="AH40"/>
  <c r="AA40"/>
  <c r="T40"/>
  <c r="M40"/>
  <c r="Q40" l="1"/>
  <c r="K40"/>
  <c r="J39"/>
  <c r="I39"/>
  <c r="H39"/>
  <c r="G39"/>
  <c r="F39"/>
  <c r="E39"/>
  <c r="D39" l="1"/>
  <c r="AE121" l="1"/>
  <c r="J96"/>
  <c r="J99"/>
  <c r="I96"/>
  <c r="D96" s="1"/>
  <c r="I99"/>
  <c r="D99" s="1"/>
  <c r="Z75" l="1"/>
  <c r="AG101"/>
  <c r="L40"/>
  <c r="Z101" l="1"/>
  <c r="J38"/>
  <c r="X121" l="1"/>
  <c r="J121" l="1"/>
  <c r="AE101"/>
  <c r="AD101"/>
  <c r="Y101"/>
  <c r="J37" l="1"/>
  <c r="E37"/>
  <c r="D37" s="1"/>
  <c r="Q118" l="1"/>
  <c r="Q101"/>
  <c r="AE75"/>
  <c r="AL101"/>
  <c r="K118" l="1"/>
  <c r="L118"/>
  <c r="N118"/>
  <c r="O118"/>
  <c r="P118"/>
  <c r="R118"/>
  <c r="S118"/>
  <c r="U118"/>
  <c r="V118"/>
  <c r="W118"/>
  <c r="X118"/>
  <c r="Y118"/>
  <c r="Z118"/>
  <c r="AB118"/>
  <c r="AC118"/>
  <c r="AD118"/>
  <c r="AE118"/>
  <c r="AF118"/>
  <c r="AG118"/>
  <c r="AI118"/>
  <c r="AJ118"/>
  <c r="AK118"/>
  <c r="AL118"/>
  <c r="L101"/>
  <c r="N101"/>
  <c r="O101"/>
  <c r="P101"/>
  <c r="R101"/>
  <c r="S101"/>
  <c r="U101"/>
  <c r="V101"/>
  <c r="W101"/>
  <c r="X101"/>
  <c r="AB101"/>
  <c r="AC101"/>
  <c r="AF101"/>
  <c r="AI101"/>
  <c r="AJ101"/>
  <c r="AK101"/>
  <c r="K101"/>
  <c r="K75"/>
  <c r="N75"/>
  <c r="O75"/>
  <c r="P75"/>
  <c r="Q75"/>
  <c r="Q119" s="1"/>
  <c r="R75"/>
  <c r="S75"/>
  <c r="U75"/>
  <c r="V75"/>
  <c r="W75"/>
  <c r="X75"/>
  <c r="Y75"/>
  <c r="AB75"/>
  <c r="AC75"/>
  <c r="AD75"/>
  <c r="AF75"/>
  <c r="AG75"/>
  <c r="AI75"/>
  <c r="AJ75"/>
  <c r="AK75"/>
  <c r="AL75"/>
  <c r="N40"/>
  <c r="O40"/>
  <c r="P40"/>
  <c r="R40"/>
  <c r="S40"/>
  <c r="U40"/>
  <c r="V40"/>
  <c r="W40"/>
  <c r="X40"/>
  <c r="Y40"/>
  <c r="Z40"/>
  <c r="AB40"/>
  <c r="AC40"/>
  <c r="AD40"/>
  <c r="AE40"/>
  <c r="AF40"/>
  <c r="AG40"/>
  <c r="AI40"/>
  <c r="AJ40"/>
  <c r="AK40"/>
  <c r="AL40"/>
  <c r="W119" l="1"/>
  <c r="R119"/>
  <c r="AK119"/>
  <c r="AF119"/>
  <c r="L119"/>
  <c r="AL119"/>
  <c r="AC119"/>
  <c r="X119"/>
  <c r="S119"/>
  <c r="V119"/>
  <c r="AJ119"/>
  <c r="P119"/>
  <c r="K119"/>
  <c r="AD119"/>
  <c r="U119"/>
  <c r="O119"/>
  <c r="AI119"/>
  <c r="N119"/>
  <c r="AG119"/>
  <c r="AE119"/>
  <c r="Y119"/>
  <c r="AB119"/>
  <c r="Z119"/>
  <c r="J112"/>
  <c r="I112"/>
  <c r="H112"/>
  <c r="G112"/>
  <c r="F112"/>
  <c r="E112"/>
  <c r="F106"/>
  <c r="G106"/>
  <c r="H106"/>
  <c r="I106"/>
  <c r="J106"/>
  <c r="E106"/>
  <c r="J30"/>
  <c r="I30"/>
  <c r="H30"/>
  <c r="G30"/>
  <c r="F30"/>
  <c r="E30"/>
  <c r="J29"/>
  <c r="I29"/>
  <c r="H29"/>
  <c r="G29"/>
  <c r="F29"/>
  <c r="E29"/>
  <c r="E100"/>
  <c r="F100"/>
  <c r="G100"/>
  <c r="H100"/>
  <c r="I100"/>
  <c r="J100"/>
  <c r="J98"/>
  <c r="I98"/>
  <c r="H98"/>
  <c r="G98"/>
  <c r="F98"/>
  <c r="E98"/>
  <c r="E95"/>
  <c r="F95"/>
  <c r="G95"/>
  <c r="H95"/>
  <c r="I95"/>
  <c r="J95"/>
  <c r="J94"/>
  <c r="I94"/>
  <c r="H94"/>
  <c r="G94"/>
  <c r="F94"/>
  <c r="E94"/>
  <c r="J70"/>
  <c r="I70"/>
  <c r="H70"/>
  <c r="G70"/>
  <c r="F70"/>
  <c r="E70"/>
  <c r="J104"/>
  <c r="I104"/>
  <c r="H104"/>
  <c r="G104"/>
  <c r="F104"/>
  <c r="E104"/>
  <c r="E118" s="1"/>
  <c r="J89"/>
  <c r="I89"/>
  <c r="H89"/>
  <c r="G89"/>
  <c r="E89"/>
  <c r="J86"/>
  <c r="I86"/>
  <c r="H86"/>
  <c r="G86"/>
  <c r="F86"/>
  <c r="E86"/>
  <c r="J84"/>
  <c r="I84"/>
  <c r="H84"/>
  <c r="G84"/>
  <c r="F84"/>
  <c r="E84"/>
  <c r="J81"/>
  <c r="I81"/>
  <c r="H81"/>
  <c r="G81"/>
  <c r="F81"/>
  <c r="E81"/>
  <c r="J73"/>
  <c r="I73"/>
  <c r="H73"/>
  <c r="G73"/>
  <c r="F73"/>
  <c r="E73"/>
  <c r="J67"/>
  <c r="I67"/>
  <c r="H67"/>
  <c r="G67"/>
  <c r="F67"/>
  <c r="E67"/>
  <c r="J54"/>
  <c r="I54"/>
  <c r="H54"/>
  <c r="G54"/>
  <c r="E54"/>
  <c r="J77"/>
  <c r="I77"/>
  <c r="H77"/>
  <c r="G77"/>
  <c r="E77"/>
  <c r="J63"/>
  <c r="I63"/>
  <c r="H63"/>
  <c r="G63"/>
  <c r="F63"/>
  <c r="E63"/>
  <c r="J60"/>
  <c r="I60"/>
  <c r="H60"/>
  <c r="G60"/>
  <c r="F60"/>
  <c r="E60"/>
  <c r="J57"/>
  <c r="I57"/>
  <c r="H57"/>
  <c r="G57"/>
  <c r="E57"/>
  <c r="E45"/>
  <c r="F45"/>
  <c r="G45"/>
  <c r="H45"/>
  <c r="I45"/>
  <c r="J45"/>
  <c r="E48"/>
  <c r="G48"/>
  <c r="H48"/>
  <c r="I48"/>
  <c r="J48"/>
  <c r="E51"/>
  <c r="F51"/>
  <c r="G51"/>
  <c r="H51"/>
  <c r="I51"/>
  <c r="J51"/>
  <c r="J42"/>
  <c r="I42"/>
  <c r="H42"/>
  <c r="G42"/>
  <c r="F42"/>
  <c r="E42"/>
  <c r="E34"/>
  <c r="F34"/>
  <c r="G34"/>
  <c r="H34"/>
  <c r="I34"/>
  <c r="J34"/>
  <c r="E35"/>
  <c r="F35"/>
  <c r="G35"/>
  <c r="H35"/>
  <c r="I35"/>
  <c r="J35"/>
  <c r="E36"/>
  <c r="F36"/>
  <c r="G36"/>
  <c r="H36"/>
  <c r="I36"/>
  <c r="J36"/>
  <c r="E38"/>
  <c r="F38"/>
  <c r="G38"/>
  <c r="H38"/>
  <c r="I38"/>
  <c r="J33"/>
  <c r="I33"/>
  <c r="H33"/>
  <c r="G33"/>
  <c r="F33"/>
  <c r="E33"/>
  <c r="J32"/>
  <c r="I32"/>
  <c r="H32"/>
  <c r="G32"/>
  <c r="F32"/>
  <c r="E32"/>
  <c r="J26"/>
  <c r="I26"/>
  <c r="H26"/>
  <c r="G26"/>
  <c r="F26"/>
  <c r="E26"/>
  <c r="J24"/>
  <c r="I24"/>
  <c r="H24"/>
  <c r="G24"/>
  <c r="F24"/>
  <c r="E24"/>
  <c r="J21"/>
  <c r="I21"/>
  <c r="H21"/>
  <c r="G21"/>
  <c r="F21"/>
  <c r="E21"/>
  <c r="J22"/>
  <c r="I22"/>
  <c r="H22"/>
  <c r="G22"/>
  <c r="F22"/>
  <c r="E22"/>
  <c r="J19"/>
  <c r="I19"/>
  <c r="H19"/>
  <c r="G19"/>
  <c r="F19"/>
  <c r="E19"/>
  <c r="F16"/>
  <c r="G16"/>
  <c r="H16"/>
  <c r="I16"/>
  <c r="J16"/>
  <c r="E16"/>
  <c r="G14"/>
  <c r="H14"/>
  <c r="I14"/>
  <c r="J14"/>
  <c r="E14"/>
  <c r="G12"/>
  <c r="H12"/>
  <c r="I12"/>
  <c r="J12"/>
  <c r="E12"/>
  <c r="I118" l="1"/>
  <c r="E40"/>
  <c r="J40"/>
  <c r="I101"/>
  <c r="F40"/>
  <c r="I40"/>
  <c r="G118"/>
  <c r="H75"/>
  <c r="E101"/>
  <c r="H40"/>
  <c r="D21"/>
  <c r="J101"/>
  <c r="H118"/>
  <c r="D32"/>
  <c r="R120"/>
  <c r="D112"/>
  <c r="AF120"/>
  <c r="J75"/>
  <c r="G40"/>
  <c r="E75"/>
  <c r="I75"/>
  <c r="G75"/>
  <c r="H101"/>
  <c r="F118"/>
  <c r="J118"/>
  <c r="F75"/>
  <c r="K120"/>
  <c r="F101"/>
  <c r="G101"/>
  <c r="Y120"/>
  <c r="D12"/>
  <c r="D16"/>
  <c r="D22"/>
  <c r="D26"/>
  <c r="D73"/>
  <c r="D94"/>
  <c r="D54"/>
  <c r="D29"/>
  <c r="D70"/>
  <c r="D33"/>
  <c r="D48"/>
  <c r="D60"/>
  <c r="D67"/>
  <c r="D81"/>
  <c r="D100"/>
  <c r="D98"/>
  <c r="D86"/>
  <c r="D104"/>
  <c r="D19"/>
  <c r="D35"/>
  <c r="D57"/>
  <c r="D63"/>
  <c r="D89"/>
  <c r="D106"/>
  <c r="D24"/>
  <c r="D38"/>
  <c r="D36"/>
  <c r="D34"/>
  <c r="D51"/>
  <c r="D45"/>
  <c r="D77"/>
  <c r="D84"/>
  <c r="D95"/>
  <c r="D30"/>
  <c r="D42"/>
  <c r="D14"/>
  <c r="D40" l="1"/>
  <c r="D101"/>
  <c r="H119"/>
  <c r="J119"/>
  <c r="D118"/>
  <c r="D75"/>
  <c r="E119"/>
  <c r="G119"/>
  <c r="I119"/>
  <c r="F119"/>
  <c r="D119" l="1"/>
</calcChain>
</file>

<file path=xl/sharedStrings.xml><?xml version="1.0" encoding="utf-8"?>
<sst xmlns="http://schemas.openxmlformats.org/spreadsheetml/2006/main" count="218" uniqueCount="115">
  <si>
    <t>Lp</t>
  </si>
  <si>
    <t>Nazwa przedmiotu</t>
  </si>
  <si>
    <t>Dydaktyka medyczna</t>
  </si>
  <si>
    <t>Bioetyka</t>
  </si>
  <si>
    <t>Zarządzanie w pielęgniarstwie</t>
  </si>
  <si>
    <t>Teoria pielęgniarstwa</t>
  </si>
  <si>
    <t>Pielęgniarstwo europejskie</t>
  </si>
  <si>
    <t>Pielęgniarstwo transkulturowe</t>
  </si>
  <si>
    <t>Międzynarodowa Klasyfikacja Diagnoz Pielęgniarskich</t>
  </si>
  <si>
    <t>Podstawy psychoterapii</t>
  </si>
  <si>
    <t>Razem</t>
  </si>
  <si>
    <t>Nowoczesne techniki diagnostyczne</t>
  </si>
  <si>
    <t>Chirurgia naczyniowa</t>
  </si>
  <si>
    <t>Kardiologia</t>
  </si>
  <si>
    <t>Forma oceny</t>
  </si>
  <si>
    <t>ZO</t>
  </si>
  <si>
    <t>E</t>
  </si>
  <si>
    <t>ZO</t>
  </si>
  <si>
    <t>GODZINY ZAJĘĆ</t>
  </si>
  <si>
    <t>OGÓŁEM</t>
  </si>
  <si>
    <t>w tym:</t>
  </si>
  <si>
    <t>W</t>
  </si>
  <si>
    <t>Ćw</t>
  </si>
  <si>
    <t>S</t>
  </si>
  <si>
    <t>PZ</t>
  </si>
  <si>
    <t>ZP</t>
  </si>
  <si>
    <t>ECTS</t>
  </si>
  <si>
    <t>I ROK</t>
  </si>
  <si>
    <t>Semestr I</t>
  </si>
  <si>
    <t>Semestr II</t>
  </si>
  <si>
    <t>II ROK</t>
  </si>
  <si>
    <t>Semestr III</t>
  </si>
  <si>
    <t>Semestr IV</t>
  </si>
  <si>
    <t>MODUŁ IX: Zaawansowana praktyka w pielęgniarstwie neurologicznym</t>
  </si>
  <si>
    <t>MODUŁ X: Zaawansowana praktyka w intensywnej opiece medycznej</t>
  </si>
  <si>
    <t>Pielęgniarstwo specjalistyczne: Opieka pielęgniarska nad chorym z cukrzycą</t>
  </si>
  <si>
    <t>Pielęgniarstwo specjalistyczne: Opieka pielęgniarska w chorobach przewlekłych nerek</t>
  </si>
  <si>
    <t>Pielęgniarstwo specjalistyczne: Opieka pielęgniarska w chorobach przewlekłych układu oddechowego</t>
  </si>
  <si>
    <t>Pielęgniarstwo specjalistyczne: Opieka pielęgniarska nad pacjentem z chorobami krwi</t>
  </si>
  <si>
    <t>Pielęgniarstwo kardiologiczne</t>
  </si>
  <si>
    <t>Pielęgniarstwo specjalistyczne: Pielęgnowanie pacjenta z ranami przewlekłymi</t>
  </si>
  <si>
    <t>Pielęgniarstwo specjalistyczne: Opieka pielęgniarska nad chorym z przetoką jelitową</t>
  </si>
  <si>
    <t>Pielęgniarstwo specjalistyczne: Opieka pielęgniarska nad chorym psychicznie i jego rodziną</t>
  </si>
  <si>
    <t>Pielęgniarstwo specjalistyczne: Opieka pielęgniarska nad chorym na stwardnienie rozsiane</t>
  </si>
  <si>
    <t>Pielęgnowanie pacjenta z zaburzeniami przewodnictwa nerwowo-mięśniowego</t>
  </si>
  <si>
    <t>Intensywna terapia i pielęgniarstwo w intensywnej opiece medycznej</t>
  </si>
  <si>
    <t>MODUŁ XI: Zaawansowana praktyka w pielęgniarstwie onkologicznym                                                                                                                                                                                                                                                             |</t>
  </si>
  <si>
    <t>Moduł 1 Zarzadzanie podmiotami leczniczymi</t>
  </si>
  <si>
    <t>Programy zdrowotne</t>
  </si>
  <si>
    <t>System ubezpieczeń zdrowotnych w Polsce i na świecie</t>
  </si>
  <si>
    <t>Wychowanie fizyczne</t>
  </si>
  <si>
    <t>Język angielski</t>
  </si>
  <si>
    <t>E</t>
  </si>
  <si>
    <t>Badania naukowe w pielęgniarstwie</t>
  </si>
  <si>
    <t>Egzamin dyplomowy magisterski (teoretyczny i praktyczny)</t>
  </si>
  <si>
    <t>ŁĄCZNIE</t>
  </si>
  <si>
    <t>* student wybiera jeden spośród dwóch zaproponowanych modułów</t>
  </si>
  <si>
    <t xml:space="preserve">MODUŁ IV: Podstawy diagnostyki              </t>
  </si>
  <si>
    <t>MODUŁ VI: Zaawansowana praktyka w pielęgniarstwie internistycznym                                                                                                                                                                                                                                                             |</t>
  </si>
  <si>
    <t xml:space="preserve">MODUŁ V: Podstawy kliniczne pielęgniarstwa specjalistycznego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</si>
  <si>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Pielęgniarstwo specjalistyczne: Opieka pielęgniarska nad chorym</t>
  </si>
  <si>
    <t xml:space="preserve"> ze schorzeniami naczyń</t>
  </si>
  <si>
    <t xml:space="preserve">ZO </t>
  </si>
  <si>
    <t>Pielęgniarstwo specjalistyczne: Opieka pielęgniarska nad pacjentem z chorobą nowotworową</t>
  </si>
  <si>
    <t>ZO E</t>
  </si>
  <si>
    <t>PRAKTYKI ZAWODOWE</t>
  </si>
  <si>
    <t xml:space="preserve">W - wykład, Ćw - ćwiczenia, S - seminrium, ZP - zajęcia praktyczne, PZ - praktyka zawodowa </t>
  </si>
  <si>
    <t>MODUŁ XIII: Farmakologia kliniczna</t>
  </si>
  <si>
    <t>MODUŁ XIV: Moduł przedmiotow do wyboru *</t>
  </si>
  <si>
    <t xml:space="preserve">MODUŁ XV: Przedmioty ogólnouczelniane            </t>
  </si>
  <si>
    <t xml:space="preserve">MODUŁ XVI: Badania naukowe w pielęgniarstwie      </t>
  </si>
  <si>
    <t>Farmakologia kliniczna</t>
  </si>
  <si>
    <t xml:space="preserve">MODUŁ XII: Poradnictwo zdrowotne i profilaktyka                       </t>
  </si>
  <si>
    <t>Profilaktyka chorób postmenopauzalnych</t>
  </si>
  <si>
    <t xml:space="preserve">Razem </t>
  </si>
  <si>
    <t>MODUŁ I: Nauczanie zawodu (NS)</t>
  </si>
  <si>
    <t xml:space="preserve">MODUŁ III: Psychoterapia w pracy pielęgniarki (NS)      </t>
  </si>
  <si>
    <t>MODUŁ II: Zarządzanie opieką pielęgniarską (NS)</t>
  </si>
  <si>
    <t>PLAN STACJONARNYCH I NIESTACJONARNYCH STUDIÓW II STOPNIA - KIERUNEK PIELĘGNIARSTWO</t>
  </si>
  <si>
    <t>Diagnostyka laboratoryjna z elementami biochemii klinicznej</t>
  </si>
  <si>
    <t xml:space="preserve">MODUŁ VII:Zaawansowana praktyka w pielęgniarstwie chirurgicznym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</si>
  <si>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MODUŁ VIII: Zaawansowana praktyka w pielęgniarstwie psychiatrycznym                                                                                                                                                                                                                                                         </t>
  </si>
  <si>
    <t>Nefrologia z elementami transplantologii</t>
  </si>
  <si>
    <t>Ortopedia</t>
  </si>
  <si>
    <t>Onkologia i choroby krwi</t>
  </si>
  <si>
    <t>Choroby skóry</t>
  </si>
  <si>
    <t>Nowe kompetencje w pielęgniarstwie</t>
  </si>
  <si>
    <t>Nowoczesne techniki w profilaktyce wad wrodzonych</t>
  </si>
  <si>
    <t xml:space="preserve">Moduł 2 Pielęgniarstwo nowoczesne  </t>
  </si>
  <si>
    <t>Zarządzanie zasobami ludzkimi i jakością w ochronie zdrowia</t>
  </si>
  <si>
    <t>200**</t>
  </si>
  <si>
    <t>** W tym 40 g. - praktyka zawodowa realizowana pod opieką lekarza POZ lub mgr pielęgniarstwa po kursie ordynowania leków i wypisywania recept</t>
  </si>
  <si>
    <t>Przedmioty do wyboru</t>
  </si>
  <si>
    <t>A. WYBRANE ZAGADNIENIA Z ZAKRESU NAUK SPOŁECZNYCH</t>
  </si>
  <si>
    <t>B. NAUKI W ZAKRESIE OPIEKI SPECJALISTYCZNEJ</t>
  </si>
  <si>
    <t>Forma zaliczenia: Z - zaliczenie ZO - zaliczenie z oceną E - egzamin</t>
  </si>
  <si>
    <t>A. Wybrane zagadnienia z zakresu nauk społecznych</t>
  </si>
  <si>
    <t>C. Przedmioty ogólnouczelniane</t>
  </si>
  <si>
    <t>180 godz. - ECTS 8 (w tym wg.standardu 150 /7 ECTS/ i z godzin do dyspozycji uczelni -30/1ECTS/)</t>
  </si>
  <si>
    <t>D. Przedmioty do wyboru</t>
  </si>
  <si>
    <t>Przedmioty wg standardu</t>
  </si>
  <si>
    <t>Przedmioty ponadstandardowe</t>
  </si>
  <si>
    <t>120 godz. - ECTS 5 (w tym wg.standardu 62,5 i z godzin do dyspozycji uczelni -57,5/5 ECTS/)</t>
  </si>
  <si>
    <t>E. Praktyka zawodowa</t>
  </si>
  <si>
    <t xml:space="preserve">cd. A. WYBRANE ZAGADNIENIA Z ZAKRESU NAUK SPOŁECZNYCH </t>
  </si>
  <si>
    <t>200 godz. - ECTS 12 (w tym wg.standardu 160h /8ECTS/ i z godzin do dyspozycji uczelni -40h/4ECTS/)</t>
  </si>
  <si>
    <t xml:space="preserve">B. Nauki w zakresie opieki specjalistycznej </t>
  </si>
  <si>
    <t>335 godz. - ECTS 26 (w tym wg.standardu 210h /17 ECTS/ i z godzin do dyspozycji uczelni -125h /9 ECTS/)</t>
  </si>
  <si>
    <t>940 godz. - ECTS 86 (w tym wg.standardu 215h + /18 ECTS/ i z godzin do dyspozycji uczelni -725/68ECTS/</t>
  </si>
  <si>
    <t>C. PRZEDMIOTY OGÓLNOUCZELNIANE</t>
  </si>
  <si>
    <t>D. PRZEDMIOTY DO WYBORU</t>
  </si>
  <si>
    <t xml:space="preserve"> Nabór 2018/2019</t>
  </si>
  <si>
    <t>Alergologia</t>
  </si>
  <si>
    <t>Gerontologia i organizacja opieki geriatrycznej</t>
  </si>
  <si>
    <t>Cw. MCSM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</si>
</sst>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Garamond"/>
      <family val="1"/>
      <charset val="238"/>
    </font>
    <font>
      <sz val="10"/>
      <name val="Garamond"/>
      <family val="1"/>
      <charset val="238"/>
    </font>
    <font>
      <sz val="7"/>
      <name val="Garamond"/>
      <family val="1"/>
      <charset val="238"/>
    </font>
    <font>
      <b/>
      <sz val="6"/>
      <name val="Garamond"/>
      <family val="1"/>
      <charset val="238"/>
    </font>
    <font>
      <b/>
      <sz val="5.5"/>
      <name val="Garamond"/>
      <family val="1"/>
      <charset val="238"/>
    </font>
    <font>
      <b/>
      <sz val="5"/>
      <name val="Garamond"/>
      <family val="1"/>
      <charset val="238"/>
    </font>
    <font>
      <b/>
      <sz val="10"/>
      <name val="Garamond"/>
      <family val="1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Garamond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Calibri"/>
      <family val="2"/>
      <charset val="238"/>
    </font>
    <font>
      <b/>
      <sz val="9"/>
      <color theme="9" tint="0.39997558519241921"/>
      <name val="Garamond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46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8" fillId="0" borderId="5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6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16" fillId="0" borderId="4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1" fontId="12" fillId="0" borderId="7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" fontId="12" fillId="0" borderId="3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top"/>
    </xf>
    <xf numFmtId="0" fontId="16" fillId="0" borderId="6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vertical="top"/>
    </xf>
    <xf numFmtId="0" fontId="6" fillId="3" borderId="0" xfId="0" applyNumberFormat="1" applyFont="1" applyFill="1" applyBorder="1" applyAlignment="1" applyProtection="1">
      <alignment vertical="top"/>
    </xf>
    <xf numFmtId="0" fontId="13" fillId="3" borderId="0" xfId="0" applyNumberFormat="1" applyFont="1" applyFill="1" applyBorder="1" applyAlignment="1" applyProtection="1">
      <alignment vertical="top"/>
    </xf>
    <xf numFmtId="0" fontId="13" fillId="4" borderId="0" xfId="0" applyNumberFormat="1" applyFont="1" applyFill="1" applyBorder="1" applyAlignment="1" applyProtection="1">
      <alignment vertical="top"/>
    </xf>
    <xf numFmtId="0" fontId="13" fillId="5" borderId="0" xfId="0" applyNumberFormat="1" applyFont="1" applyFill="1" applyBorder="1" applyAlignment="1" applyProtection="1">
      <alignment vertical="top"/>
    </xf>
    <xf numFmtId="0" fontId="13" fillId="6" borderId="0" xfId="0" applyNumberFormat="1" applyFont="1" applyFill="1" applyBorder="1" applyAlignment="1" applyProtection="1">
      <alignment vertical="top"/>
    </xf>
    <xf numFmtId="0" fontId="12" fillId="7" borderId="0" xfId="0" applyNumberFormat="1" applyFont="1" applyFill="1" applyBorder="1" applyAlignment="1" applyProtection="1">
      <alignment vertical="top"/>
    </xf>
    <xf numFmtId="1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8" borderId="9" xfId="0" applyNumberFormat="1" applyFont="1" applyFill="1" applyBorder="1" applyAlignment="1" applyProtection="1">
      <alignment horizontal="center" vertical="top"/>
    </xf>
    <xf numFmtId="0" fontId="16" fillId="8" borderId="11" xfId="0" applyNumberFormat="1" applyFont="1" applyFill="1" applyBorder="1" applyAlignment="1" applyProtection="1">
      <alignment horizontal="left" vertical="top" indent="2"/>
    </xf>
    <xf numFmtId="0" fontId="13" fillId="8" borderId="11" xfId="0" applyNumberFormat="1" applyFont="1" applyFill="1" applyBorder="1" applyAlignment="1" applyProtection="1">
      <alignment horizontal="center" vertical="center"/>
    </xf>
    <xf numFmtId="1" fontId="12" fillId="8" borderId="11" xfId="0" applyNumberFormat="1" applyFont="1" applyFill="1" applyBorder="1" applyAlignment="1" applyProtection="1">
      <alignment horizontal="center" vertical="center"/>
    </xf>
    <xf numFmtId="1" fontId="12" fillId="8" borderId="13" xfId="0" applyNumberFormat="1" applyFont="1" applyFill="1" applyBorder="1" applyAlignment="1" applyProtection="1">
      <alignment horizontal="center" vertical="center"/>
    </xf>
    <xf numFmtId="0" fontId="13" fillId="8" borderId="3" xfId="0" applyNumberFormat="1" applyFont="1" applyFill="1" applyBorder="1" applyAlignment="1" applyProtection="1">
      <alignment horizontal="center" vertical="center"/>
    </xf>
    <xf numFmtId="0" fontId="13" fillId="9" borderId="15" xfId="0" applyNumberFormat="1" applyFont="1" applyFill="1" applyBorder="1" applyAlignment="1" applyProtection="1">
      <alignment horizontal="center" vertical="center"/>
    </xf>
    <xf numFmtId="1" fontId="12" fillId="9" borderId="15" xfId="0" applyNumberFormat="1" applyFont="1" applyFill="1" applyBorder="1" applyAlignment="1" applyProtection="1">
      <alignment horizontal="center" vertical="center"/>
    </xf>
    <xf numFmtId="0" fontId="12" fillId="9" borderId="15" xfId="0" applyNumberFormat="1" applyFont="1" applyFill="1" applyBorder="1" applyAlignment="1" applyProtection="1">
      <alignment horizontal="center" vertical="center"/>
    </xf>
    <xf numFmtId="0" fontId="13" fillId="9" borderId="16" xfId="0" applyNumberFormat="1" applyFont="1" applyFill="1" applyBorder="1" applyAlignment="1" applyProtection="1">
      <alignment horizontal="center" vertical="center"/>
    </xf>
    <xf numFmtId="0" fontId="13" fillId="9" borderId="15" xfId="0" applyNumberFormat="1" applyFont="1" applyFill="1" applyBorder="1" applyAlignment="1" applyProtection="1">
      <alignment vertical="center"/>
    </xf>
    <xf numFmtId="0" fontId="12" fillId="9" borderId="15" xfId="0" applyNumberFormat="1" applyFont="1" applyFill="1" applyBorder="1" applyAlignment="1" applyProtection="1">
      <alignment vertical="center"/>
    </xf>
    <xf numFmtId="1" fontId="12" fillId="9" borderId="16" xfId="0" applyNumberFormat="1" applyFont="1" applyFill="1" applyBorder="1" applyAlignment="1" applyProtection="1">
      <alignment horizontal="center" vertical="center"/>
    </xf>
    <xf numFmtId="1" fontId="12" fillId="9" borderId="15" xfId="0" applyNumberFormat="1" applyFont="1" applyFill="1" applyBorder="1" applyAlignment="1" applyProtection="1">
      <alignment vertical="center"/>
    </xf>
    <xf numFmtId="1" fontId="12" fillId="8" borderId="20" xfId="0" applyNumberFormat="1" applyFont="1" applyFill="1" applyBorder="1" applyAlignment="1" applyProtection="1">
      <alignment horizontal="center" vertical="center"/>
    </xf>
    <xf numFmtId="1" fontId="12" fillId="8" borderId="21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" fontId="12" fillId="0" borderId="4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11" borderId="9" xfId="0" applyNumberFormat="1" applyFont="1" applyFill="1" applyBorder="1" applyAlignment="1" applyProtection="1">
      <alignment horizontal="left" vertical="top"/>
    </xf>
    <xf numFmtId="0" fontId="16" fillId="11" borderId="11" xfId="0" applyNumberFormat="1" applyFont="1" applyFill="1" applyBorder="1" applyAlignment="1" applyProtection="1">
      <alignment horizontal="center" vertical="top"/>
    </xf>
    <xf numFmtId="0" fontId="9" fillId="11" borderId="11" xfId="0" applyNumberFormat="1" applyFont="1" applyFill="1" applyBorder="1" applyAlignment="1" applyProtection="1">
      <alignment horizontal="center" vertical="center" wrapText="1"/>
    </xf>
    <xf numFmtId="0" fontId="10" fillId="11" borderId="11" xfId="0" applyNumberFormat="1" applyFont="1" applyFill="1" applyBorder="1" applyAlignment="1" applyProtection="1">
      <alignment horizontal="center" vertical="center"/>
    </xf>
    <xf numFmtId="0" fontId="8" fillId="11" borderId="2" xfId="0" applyNumberFormat="1" applyFont="1" applyFill="1" applyBorder="1" applyAlignment="1" applyProtection="1">
      <alignment horizontal="center" vertical="center"/>
    </xf>
    <xf numFmtId="0" fontId="8" fillId="11" borderId="3" xfId="0" applyNumberFormat="1" applyFont="1" applyFill="1" applyBorder="1" applyAlignment="1" applyProtection="1">
      <alignment horizontal="center" vertical="center"/>
    </xf>
    <xf numFmtId="0" fontId="5" fillId="10" borderId="8" xfId="0" applyNumberFormat="1" applyFont="1" applyFill="1" applyBorder="1" applyAlignment="1" applyProtection="1">
      <alignment horizontal="left" vertical="top"/>
    </xf>
    <xf numFmtId="0" fontId="5" fillId="10" borderId="10" xfId="0" applyNumberFormat="1" applyFont="1" applyFill="1" applyBorder="1" applyAlignment="1" applyProtection="1">
      <alignment horizontal="center" vertical="top"/>
    </xf>
    <xf numFmtId="0" fontId="5" fillId="10" borderId="2" xfId="0" applyNumberFormat="1" applyFont="1" applyFill="1" applyBorder="1" applyAlignment="1" applyProtection="1">
      <alignment horizontal="center" vertical="top"/>
    </xf>
    <xf numFmtId="0" fontId="5" fillId="10" borderId="3" xfId="0" applyNumberFormat="1" applyFont="1" applyFill="1" applyBorder="1" applyAlignment="1" applyProtection="1">
      <alignment horizontal="center" vertical="top"/>
    </xf>
    <xf numFmtId="0" fontId="16" fillId="5" borderId="2" xfId="0" applyNumberFormat="1" applyFont="1" applyFill="1" applyBorder="1" applyAlignment="1" applyProtection="1">
      <alignment horizontal="left" vertical="top"/>
    </xf>
    <xf numFmtId="0" fontId="12" fillId="11" borderId="1" xfId="0" applyNumberFormat="1" applyFont="1" applyFill="1" applyBorder="1" applyAlignment="1" applyProtection="1">
      <alignment horizontal="left" vertical="top"/>
    </xf>
    <xf numFmtId="0" fontId="16" fillId="11" borderId="2" xfId="0" applyNumberFormat="1" applyFont="1" applyFill="1" applyBorder="1" applyAlignment="1" applyProtection="1">
      <alignment horizontal="left" vertical="top"/>
    </xf>
    <xf numFmtId="0" fontId="13" fillId="11" borderId="2" xfId="0" applyNumberFormat="1" applyFont="1" applyFill="1" applyBorder="1" applyAlignment="1" applyProtection="1">
      <alignment horizontal="center" vertical="center"/>
    </xf>
    <xf numFmtId="1" fontId="12" fillId="11" borderId="2" xfId="0" applyNumberFormat="1" applyFont="1" applyFill="1" applyBorder="1" applyAlignment="1" applyProtection="1">
      <alignment horizontal="center" vertical="center"/>
    </xf>
    <xf numFmtId="0" fontId="12" fillId="11" borderId="2" xfId="0" applyNumberFormat="1" applyFont="1" applyFill="1" applyBorder="1" applyAlignment="1" applyProtection="1">
      <alignment horizontal="center" vertical="center"/>
    </xf>
    <xf numFmtId="0" fontId="12" fillId="11" borderId="3" xfId="0" applyNumberFormat="1" applyFont="1" applyFill="1" applyBorder="1" applyAlignment="1" applyProtection="1">
      <alignment horizontal="center" vertical="center"/>
    </xf>
    <xf numFmtId="1" fontId="12" fillId="11" borderId="9" xfId="0" applyNumberFormat="1" applyFont="1" applyFill="1" applyBorder="1" applyAlignment="1" applyProtection="1">
      <alignment horizontal="left" vertical="top"/>
    </xf>
    <xf numFmtId="0" fontId="16" fillId="11" borderId="11" xfId="0" applyNumberFormat="1" applyFont="1" applyFill="1" applyBorder="1" applyAlignment="1" applyProtection="1">
      <alignment horizontal="left" vertical="top" wrapText="1"/>
    </xf>
    <xf numFmtId="1" fontId="12" fillId="11" borderId="11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top"/>
    </xf>
    <xf numFmtId="0" fontId="2" fillId="5" borderId="0" xfId="0" applyNumberFormat="1" applyFont="1" applyFill="1" applyBorder="1" applyAlignment="1" applyProtection="1">
      <alignment horizontal="left" vertical="top"/>
    </xf>
    <xf numFmtId="0" fontId="15" fillId="5" borderId="0" xfId="0" applyNumberFormat="1" applyFont="1" applyFill="1" applyBorder="1" applyAlignment="1" applyProtection="1">
      <alignment horizontal="left" vertical="center"/>
    </xf>
    <xf numFmtId="1" fontId="12" fillId="0" borderId="7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center" vertical="top"/>
    </xf>
    <xf numFmtId="0" fontId="5" fillId="5" borderId="4" xfId="0" applyNumberFormat="1" applyFont="1" applyFill="1" applyBorder="1" applyAlignment="1" applyProtection="1">
      <alignment horizontal="left" vertical="top"/>
    </xf>
    <xf numFmtId="1" fontId="12" fillId="0" borderId="5" xfId="0" applyNumberFormat="1" applyFont="1" applyFill="1" applyBorder="1" applyAlignment="1" applyProtection="1">
      <alignment horizontal="center" vertical="top"/>
    </xf>
    <xf numFmtId="0" fontId="5" fillId="5" borderId="5" xfId="0" applyNumberFormat="1" applyFont="1" applyFill="1" applyBorder="1" applyAlignment="1" applyProtection="1">
      <alignment horizontal="left" vertical="top"/>
    </xf>
    <xf numFmtId="0" fontId="12" fillId="0" borderId="6" xfId="0" applyNumberFormat="1" applyFont="1" applyFill="1" applyBorder="1" applyAlignment="1" applyProtection="1">
      <alignment horizontal="center" vertical="top"/>
    </xf>
    <xf numFmtId="0" fontId="5" fillId="5" borderId="6" xfId="0" applyNumberFormat="1" applyFont="1" applyFill="1" applyBorder="1" applyAlignment="1" applyProtection="1">
      <alignment horizontal="left" vertical="top"/>
    </xf>
    <xf numFmtId="0" fontId="5" fillId="5" borderId="7" xfId="0" applyNumberFormat="1" applyFont="1" applyFill="1" applyBorder="1" applyAlignment="1" applyProtection="1">
      <alignment horizontal="left" vertical="top"/>
    </xf>
    <xf numFmtId="0" fontId="12" fillId="0" borderId="4" xfId="0" applyNumberFormat="1" applyFont="1" applyFill="1" applyBorder="1" applyAlignment="1" applyProtection="1">
      <alignment vertical="top"/>
    </xf>
    <xf numFmtId="1" fontId="12" fillId="0" borderId="4" xfId="0" applyNumberFormat="1" applyFont="1" applyFill="1" applyBorder="1" applyAlignment="1" applyProtection="1">
      <alignment horizontal="center" vertical="top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22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7" borderId="0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5" borderId="10" xfId="0" applyNumberFormat="1" applyFont="1" applyFill="1" applyBorder="1" applyAlignment="1" applyProtection="1">
      <alignment horizontal="left" vertical="center" wrapText="1"/>
    </xf>
    <xf numFmtId="1" fontId="12" fillId="0" borderId="17" xfId="0" applyNumberFormat="1" applyFont="1" applyFill="1" applyBorder="1" applyAlignment="1" applyProtection="1">
      <alignment vertical="center"/>
    </xf>
    <xf numFmtId="1" fontId="12" fillId="0" borderId="18" xfId="0" applyNumberFormat="1" applyFont="1" applyFill="1" applyBorder="1" applyAlignment="1" applyProtection="1">
      <alignment vertical="center"/>
    </xf>
    <xf numFmtId="1" fontId="12" fillId="0" borderId="19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vertical="center"/>
    </xf>
    <xf numFmtId="0" fontId="12" fillId="0" borderId="18" xfId="0" applyNumberFormat="1" applyFont="1" applyFill="1" applyBorder="1" applyAlignment="1" applyProtection="1">
      <alignment vertical="center"/>
    </xf>
    <xf numFmtId="0" fontId="12" fillId="0" borderId="19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5" fillId="12" borderId="7" xfId="0" applyNumberFormat="1" applyFont="1" applyFill="1" applyBorder="1" applyAlignment="1" applyProtection="1">
      <alignment horizontal="left" vertical="top" wrapText="1"/>
    </xf>
    <xf numFmtId="0" fontId="5" fillId="12" borderId="7" xfId="0" applyNumberFormat="1" applyFont="1" applyFill="1" applyBorder="1" applyAlignment="1" applyProtection="1">
      <alignment horizontal="left" vertical="top"/>
    </xf>
    <xf numFmtId="0" fontId="2" fillId="12" borderId="0" xfId="0" applyNumberFormat="1" applyFont="1" applyFill="1" applyBorder="1" applyAlignment="1" applyProtection="1">
      <alignment horizontal="left" vertical="top"/>
    </xf>
    <xf numFmtId="0" fontId="15" fillId="12" borderId="0" xfId="0" applyNumberFormat="1" applyFont="1" applyFill="1" applyBorder="1" applyAlignment="1" applyProtection="1">
      <alignment horizontal="left" vertical="center"/>
    </xf>
    <xf numFmtId="1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5" fillId="12" borderId="7" xfId="0" applyNumberFormat="1" applyFont="1" applyFill="1" applyBorder="1" applyAlignment="1" applyProtection="1">
      <alignment horizontal="left" vertical="center" wrapText="1"/>
    </xf>
    <xf numFmtId="0" fontId="5" fillId="2" borderId="7" xfId="0" applyNumberFormat="1" applyFont="1" applyFill="1" applyBorder="1" applyAlignment="1" applyProtection="1">
      <alignment horizontal="left" vertical="top" wrapText="1"/>
    </xf>
    <xf numFmtId="0" fontId="5" fillId="2" borderId="4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/>
    </xf>
    <xf numFmtId="0" fontId="15" fillId="2" borderId="0" xfId="0" applyNumberFormat="1" applyFont="1" applyFill="1" applyBorder="1" applyAlignment="1" applyProtection="1">
      <alignment horizontal="left"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0" fontId="3" fillId="13" borderId="0" xfId="0" applyNumberFormat="1" applyFont="1" applyFill="1" applyBorder="1" applyAlignment="1" applyProtection="1">
      <alignment horizontal="left" vertical="top" wrapText="1"/>
    </xf>
    <xf numFmtId="0" fontId="15" fillId="13" borderId="0" xfId="0" applyNumberFormat="1" applyFont="1" applyFill="1" applyBorder="1" applyAlignment="1" applyProtection="1">
      <alignment horizontal="left" vertical="center"/>
    </xf>
    <xf numFmtId="0" fontId="14" fillId="13" borderId="0" xfId="0" applyNumberFormat="1" applyFont="1" applyFill="1" applyBorder="1" applyAlignment="1" applyProtection="1">
      <alignment horizontal="left" vertical="center"/>
    </xf>
    <xf numFmtId="0" fontId="14" fillId="13" borderId="0" xfId="0" applyNumberFormat="1" applyFont="1" applyFill="1" applyBorder="1" applyAlignment="1" applyProtection="1">
      <alignment horizontal="center" vertical="center"/>
    </xf>
    <xf numFmtId="0" fontId="3" fillId="7" borderId="0" xfId="0" applyNumberFormat="1" applyFont="1" applyFill="1" applyBorder="1" applyAlignment="1" applyProtection="1">
      <alignment horizontal="left" vertical="top" wrapText="1"/>
    </xf>
    <xf numFmtId="0" fontId="15" fillId="7" borderId="0" xfId="0" applyNumberFormat="1" applyFont="1" applyFill="1" applyBorder="1" applyAlignment="1" applyProtection="1">
      <alignment horizontal="left" vertical="center"/>
    </xf>
    <xf numFmtId="0" fontId="14" fillId="7" borderId="0" xfId="0" applyNumberFormat="1" applyFont="1" applyFill="1" applyBorder="1" applyAlignment="1" applyProtection="1">
      <alignment horizontal="left" vertical="center"/>
    </xf>
    <xf numFmtId="0" fontId="14" fillId="7" borderId="0" xfId="0" applyNumberFormat="1" applyFont="1" applyFill="1" applyBorder="1" applyAlignment="1" applyProtection="1">
      <alignment horizontal="center" vertical="center"/>
    </xf>
    <xf numFmtId="0" fontId="3" fillId="10" borderId="0" xfId="0" applyNumberFormat="1" applyFont="1" applyFill="1" applyBorder="1" applyAlignment="1" applyProtection="1">
      <alignment horizontal="left" vertical="top"/>
    </xf>
    <xf numFmtId="0" fontId="15" fillId="10" borderId="0" xfId="0" applyNumberFormat="1" applyFont="1" applyFill="1" applyBorder="1" applyAlignment="1" applyProtection="1">
      <alignment horizontal="left" vertical="center"/>
    </xf>
    <xf numFmtId="0" fontId="14" fillId="10" borderId="0" xfId="0" applyNumberFormat="1" applyFont="1" applyFill="1" applyBorder="1" applyAlignment="1" applyProtection="1">
      <alignment horizontal="left" vertical="center"/>
    </xf>
    <xf numFmtId="0" fontId="14" fillId="10" borderId="0" xfId="0" applyNumberFormat="1" applyFont="1" applyFill="1" applyBorder="1" applyAlignment="1" applyProtection="1">
      <alignment horizontal="center" vertical="center"/>
    </xf>
    <xf numFmtId="0" fontId="12" fillId="11" borderId="0" xfId="0" applyNumberFormat="1" applyFont="1" applyFill="1" applyBorder="1" applyAlignment="1" applyProtection="1">
      <alignment horizontal="left" vertical="center"/>
    </xf>
    <xf numFmtId="0" fontId="13" fillId="11" borderId="0" xfId="0" applyNumberFormat="1" applyFont="1" applyFill="1" applyBorder="1" applyAlignment="1" applyProtection="1">
      <alignment horizontal="center" vertical="center"/>
    </xf>
    <xf numFmtId="0" fontId="13" fillId="11" borderId="0" xfId="0" applyNumberFormat="1" applyFont="1" applyFill="1" applyBorder="1" applyAlignment="1" applyProtection="1">
      <alignment vertical="center"/>
    </xf>
    <xf numFmtId="1" fontId="12" fillId="11" borderId="0" xfId="0" applyNumberFormat="1" applyFont="1" applyFill="1" applyBorder="1" applyAlignment="1" applyProtection="1">
      <alignment vertical="center"/>
    </xf>
    <xf numFmtId="0" fontId="12" fillId="11" borderId="0" xfId="0" applyNumberFormat="1" applyFont="1" applyFill="1" applyBorder="1" applyAlignment="1" applyProtection="1">
      <alignment vertical="center"/>
    </xf>
    <xf numFmtId="1" fontId="12" fillId="11" borderId="0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9" borderId="15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3" fillId="9" borderId="15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5" fillId="10" borderId="2" xfId="0" applyNumberFormat="1" applyFont="1" applyFill="1" applyBorder="1" applyAlignment="1" applyProtection="1">
      <alignment horizontal="center" vertical="top"/>
    </xf>
    <xf numFmtId="1" fontId="12" fillId="0" borderId="12" xfId="0" applyNumberFormat="1" applyFont="1" applyFill="1" applyBorder="1" applyAlignment="1" applyProtection="1">
      <alignment horizontal="center" vertical="top"/>
    </xf>
    <xf numFmtId="0" fontId="13" fillId="0" borderId="10" xfId="0" applyNumberFormat="1" applyFont="1" applyFill="1" applyBorder="1" applyAlignment="1" applyProtection="1">
      <alignment vertical="top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3" fillId="9" borderId="23" xfId="0" applyNumberFormat="1" applyFont="1" applyFill="1" applyBorder="1" applyAlignment="1" applyProtection="1">
      <alignment horizontal="center" vertical="center"/>
    </xf>
    <xf numFmtId="1" fontId="12" fillId="0" borderId="4" xfId="0" applyNumberFormat="1" applyFont="1" applyFill="1" applyBorder="1" applyAlignment="1" applyProtection="1">
      <alignment horizontal="center" vertical="top"/>
    </xf>
    <xf numFmtId="1" fontId="12" fillId="0" borderId="4" xfId="0" applyNumberFormat="1" applyFont="1" applyFill="1" applyBorder="1" applyAlignment="1" applyProtection="1">
      <alignment horizontal="center" vertical="center"/>
    </xf>
    <xf numFmtId="0" fontId="5" fillId="12" borderId="4" xfId="0" applyNumberFormat="1" applyFont="1" applyFill="1" applyBorder="1" applyAlignment="1" applyProtection="1">
      <alignment horizontal="left" vertical="top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5" fillId="12" borderId="22" xfId="0" applyNumberFormat="1" applyFont="1" applyFill="1" applyBorder="1" applyAlignment="1" applyProtection="1">
      <alignment vertical="center" wrapText="1"/>
    </xf>
    <xf numFmtId="1" fontId="12" fillId="14" borderId="7" xfId="0" applyNumberFormat="1" applyFont="1" applyFill="1" applyBorder="1" applyAlignment="1" applyProtection="1">
      <alignment horizontal="center" vertical="center"/>
    </xf>
    <xf numFmtId="0" fontId="12" fillId="14" borderId="7" xfId="0" applyNumberFormat="1" applyFont="1" applyFill="1" applyBorder="1" applyAlignment="1" applyProtection="1">
      <alignment horizontal="center" vertical="center"/>
    </xf>
    <xf numFmtId="0" fontId="5" fillId="10" borderId="1" xfId="0" applyNumberFormat="1" applyFont="1" applyFill="1" applyBorder="1" applyAlignment="1" applyProtection="1">
      <alignment horizontal="center" vertical="top"/>
    </xf>
    <xf numFmtId="0" fontId="5" fillId="10" borderId="2" xfId="0" applyNumberFormat="1" applyFont="1" applyFill="1" applyBorder="1" applyAlignment="1" applyProtection="1">
      <alignment horizontal="center" vertical="top"/>
    </xf>
    <xf numFmtId="0" fontId="5" fillId="10" borderId="3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12" fillId="3" borderId="1" xfId="0" applyNumberFormat="1" applyFont="1" applyFill="1" applyBorder="1" applyAlignment="1" applyProtection="1">
      <alignment horizontal="left" vertical="top"/>
    </xf>
    <xf numFmtId="0" fontId="12" fillId="3" borderId="2" xfId="0" applyNumberFormat="1" applyFont="1" applyFill="1" applyBorder="1" applyAlignment="1" applyProtection="1">
      <alignment horizontal="left" vertical="top"/>
    </xf>
    <xf numFmtId="0" fontId="12" fillId="3" borderId="3" xfId="0" applyNumberFormat="1" applyFont="1" applyFill="1" applyBorder="1" applyAlignment="1" applyProtection="1">
      <alignment horizontal="left" vertical="top"/>
    </xf>
    <xf numFmtId="1" fontId="12" fillId="0" borderId="4" xfId="0" applyNumberFormat="1" applyFont="1" applyFill="1" applyBorder="1" applyAlignment="1" applyProtection="1">
      <alignment horizontal="center" vertical="top"/>
    </xf>
    <xf numFmtId="1" fontId="12" fillId="0" borderId="6" xfId="0" applyNumberFormat="1" applyFont="1" applyFill="1" applyBorder="1" applyAlignment="1" applyProtection="1">
      <alignment horizontal="center" vertical="top"/>
    </xf>
    <xf numFmtId="0" fontId="5" fillId="5" borderId="4" xfId="0" applyNumberFormat="1" applyFont="1" applyFill="1" applyBorder="1" applyAlignment="1" applyProtection="1">
      <alignment horizontal="left" vertical="top"/>
    </xf>
    <xf numFmtId="0" fontId="5" fillId="5" borderId="6" xfId="0" applyNumberFormat="1" applyFont="1" applyFill="1" applyBorder="1" applyAlignment="1" applyProtection="1">
      <alignment horizontal="left" vertical="top"/>
    </xf>
    <xf numFmtId="1" fontId="12" fillId="0" borderId="4" xfId="0" applyNumberFormat="1" applyFont="1" applyFill="1" applyBorder="1" applyAlignment="1" applyProtection="1">
      <alignment horizontal="center" vertical="center"/>
    </xf>
    <xf numFmtId="1" fontId="12" fillId="0" borderId="6" xfId="0" applyNumberFormat="1" applyFont="1" applyFill="1" applyBorder="1" applyAlignment="1" applyProtection="1">
      <alignment horizontal="center" vertical="center"/>
    </xf>
    <xf numFmtId="0" fontId="5" fillId="12" borderId="4" xfId="0" applyNumberFormat="1" applyFont="1" applyFill="1" applyBorder="1" applyAlignment="1" applyProtection="1">
      <alignment horizontal="left" vertical="top"/>
    </xf>
    <xf numFmtId="0" fontId="5" fillId="12" borderId="6" xfId="0" applyNumberFormat="1" applyFont="1" applyFill="1" applyBorder="1" applyAlignment="1" applyProtection="1">
      <alignment horizontal="left" vertical="top"/>
    </xf>
    <xf numFmtId="0" fontId="12" fillId="3" borderId="9" xfId="0" applyNumberFormat="1" applyFont="1" applyFill="1" applyBorder="1" applyAlignment="1" applyProtection="1">
      <alignment horizontal="left" vertical="top"/>
    </xf>
    <xf numFmtId="0" fontId="12" fillId="3" borderId="11" xfId="0" applyNumberFormat="1" applyFont="1" applyFill="1" applyBorder="1" applyAlignment="1" applyProtection="1">
      <alignment horizontal="left" vertical="top"/>
    </xf>
    <xf numFmtId="0" fontId="12" fillId="3" borderId="13" xfId="0" applyNumberFormat="1" applyFont="1" applyFill="1" applyBorder="1" applyAlignment="1" applyProtection="1">
      <alignment horizontal="left" vertical="top"/>
    </xf>
    <xf numFmtId="1" fontId="12" fillId="0" borderId="5" xfId="0" applyNumberFormat="1" applyFont="1" applyFill="1" applyBorder="1" applyAlignment="1" applyProtection="1">
      <alignment horizontal="center" vertical="top"/>
    </xf>
    <xf numFmtId="0" fontId="5" fillId="5" borderId="4" xfId="0" applyNumberFormat="1" applyFont="1" applyFill="1" applyBorder="1" applyAlignment="1" applyProtection="1">
      <alignment horizontal="left" vertical="top" wrapText="1"/>
    </xf>
    <xf numFmtId="0" fontId="5" fillId="5" borderId="5" xfId="0" applyNumberFormat="1" applyFont="1" applyFill="1" applyBorder="1" applyAlignment="1" applyProtection="1">
      <alignment horizontal="left" vertical="top" wrapText="1"/>
    </xf>
    <xf numFmtId="0" fontId="5" fillId="5" borderId="6" xfId="0" applyNumberFormat="1" applyFont="1" applyFill="1" applyBorder="1" applyAlignment="1" applyProtection="1">
      <alignment horizontal="left" vertical="top" wrapText="1"/>
    </xf>
    <xf numFmtId="1" fontId="12" fillId="0" borderId="5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left" vertical="top"/>
    </xf>
    <xf numFmtId="0" fontId="12" fillId="5" borderId="2" xfId="0" applyNumberFormat="1" applyFont="1" applyFill="1" applyBorder="1" applyAlignment="1" applyProtection="1">
      <alignment horizontal="left" vertical="top"/>
    </xf>
    <xf numFmtId="0" fontId="12" fillId="5" borderId="3" xfId="0" applyNumberFormat="1" applyFont="1" applyFill="1" applyBorder="1" applyAlignment="1" applyProtection="1">
      <alignment horizontal="left" vertical="top"/>
    </xf>
    <xf numFmtId="1" fontId="13" fillId="9" borderId="14" xfId="0" applyNumberFormat="1" applyFont="1" applyFill="1" applyBorder="1" applyAlignment="1" applyProtection="1">
      <alignment horizontal="center" vertical="top"/>
    </xf>
    <xf numFmtId="1" fontId="13" fillId="9" borderId="15" xfId="0" applyNumberFormat="1" applyFont="1" applyFill="1" applyBorder="1" applyAlignment="1" applyProtection="1">
      <alignment horizontal="center" vertical="top"/>
    </xf>
    <xf numFmtId="0" fontId="5" fillId="5" borderId="8" xfId="0" applyNumberFormat="1" applyFont="1" applyFill="1" applyBorder="1" applyAlignment="1" applyProtection="1">
      <alignment horizontal="left" vertical="top" wrapText="1"/>
    </xf>
    <xf numFmtId="0" fontId="5" fillId="5" borderId="9" xfId="0" applyNumberFormat="1" applyFont="1" applyFill="1" applyBorder="1" applyAlignment="1" applyProtection="1">
      <alignment horizontal="left" vertical="top" wrapText="1"/>
    </xf>
    <xf numFmtId="0" fontId="5" fillId="12" borderId="4" xfId="0" applyNumberFormat="1" applyFont="1" applyFill="1" applyBorder="1" applyAlignment="1" applyProtection="1">
      <alignment horizontal="left" vertical="top" wrapText="1"/>
    </xf>
    <xf numFmtId="0" fontId="5" fillId="12" borderId="5" xfId="0" applyNumberFormat="1" applyFont="1" applyFill="1" applyBorder="1" applyAlignment="1" applyProtection="1">
      <alignment horizontal="left" vertical="top" wrapText="1"/>
    </xf>
    <xf numFmtId="0" fontId="5" fillId="12" borderId="8" xfId="0" applyNumberFormat="1" applyFont="1" applyFill="1" applyBorder="1" applyAlignment="1" applyProtection="1">
      <alignment horizontal="left" vertical="top" wrapText="1"/>
    </xf>
    <xf numFmtId="0" fontId="12" fillId="12" borderId="9" xfId="0" applyNumberFormat="1" applyFont="1" applyFill="1" applyBorder="1" applyAlignment="1" applyProtection="1">
      <alignment horizontal="left" vertical="top" wrapText="1"/>
    </xf>
    <xf numFmtId="0" fontId="5" fillId="12" borderId="6" xfId="0" applyNumberFormat="1" applyFont="1" applyFill="1" applyBorder="1" applyAlignment="1" applyProtection="1">
      <alignment horizontal="left" vertical="top" wrapText="1"/>
    </xf>
    <xf numFmtId="0" fontId="12" fillId="4" borderId="1" xfId="0" applyNumberFormat="1" applyFont="1" applyFill="1" applyBorder="1" applyAlignment="1" applyProtection="1">
      <alignment horizontal="left" vertical="top"/>
    </xf>
    <xf numFmtId="0" fontId="12" fillId="4" borderId="2" xfId="0" applyNumberFormat="1" applyFont="1" applyFill="1" applyBorder="1" applyAlignment="1" applyProtection="1">
      <alignment horizontal="left" vertical="top"/>
    </xf>
    <xf numFmtId="0" fontId="12" fillId="4" borderId="3" xfId="0" applyNumberFormat="1" applyFont="1" applyFill="1" applyBorder="1" applyAlignment="1" applyProtection="1">
      <alignment horizontal="left" vertical="top"/>
    </xf>
    <xf numFmtId="0" fontId="13" fillId="9" borderId="14" xfId="0" applyNumberFormat="1" applyFont="1" applyFill="1" applyBorder="1" applyAlignment="1" applyProtection="1">
      <alignment horizontal="center" vertical="center"/>
    </xf>
    <xf numFmtId="0" fontId="13" fillId="9" borderId="15" xfId="0" applyNumberFormat="1" applyFont="1" applyFill="1" applyBorder="1" applyAlignment="1" applyProtection="1">
      <alignment horizontal="center" vertical="center"/>
    </xf>
    <xf numFmtId="0" fontId="12" fillId="5" borderId="9" xfId="0" applyNumberFormat="1" applyFont="1" applyFill="1" applyBorder="1" applyAlignment="1" applyProtection="1">
      <alignment horizontal="left" vertical="top"/>
    </xf>
    <xf numFmtId="0" fontId="12" fillId="5" borderId="11" xfId="0" applyNumberFormat="1" applyFont="1" applyFill="1" applyBorder="1" applyAlignment="1" applyProtection="1">
      <alignment horizontal="left" vertical="top"/>
    </xf>
    <xf numFmtId="0" fontId="12" fillId="5" borderId="13" xfId="0" applyNumberFormat="1" applyFont="1" applyFill="1" applyBorder="1" applyAlignment="1" applyProtection="1">
      <alignment horizontal="left" vertical="top"/>
    </xf>
    <xf numFmtId="0" fontId="5" fillId="2" borderId="4" xfId="0" applyNumberFormat="1" applyFont="1" applyFill="1" applyBorder="1" applyAlignment="1" applyProtection="1">
      <alignment horizontal="center" vertical="top"/>
    </xf>
    <xf numFmtId="0" fontId="5" fillId="2" borderId="6" xfId="0" applyNumberFormat="1" applyFont="1" applyFill="1" applyBorder="1" applyAlignment="1" applyProtection="1">
      <alignment horizontal="center" vertical="top"/>
    </xf>
    <xf numFmtId="0" fontId="5" fillId="2" borderId="10" xfId="0" applyNumberFormat="1" applyFont="1" applyFill="1" applyBorder="1" applyAlignment="1" applyProtection="1">
      <alignment horizontal="left" vertical="top" wrapText="1"/>
    </xf>
    <xf numFmtId="0" fontId="5" fillId="2" borderId="11" xfId="0" applyNumberFormat="1" applyFont="1" applyFill="1" applyBorder="1" applyAlignment="1" applyProtection="1">
      <alignment horizontal="left" vertical="top" wrapText="1"/>
    </xf>
    <xf numFmtId="1" fontId="12" fillId="0" borderId="8" xfId="0" applyNumberFormat="1" applyFont="1" applyFill="1" applyBorder="1" applyAlignment="1" applyProtection="1">
      <alignment horizontal="center" vertical="top"/>
    </xf>
    <xf numFmtId="1" fontId="12" fillId="0" borderId="9" xfId="0" applyNumberFormat="1" applyFont="1" applyFill="1" applyBorder="1" applyAlignment="1" applyProtection="1">
      <alignment horizontal="center" vertical="top"/>
    </xf>
    <xf numFmtId="0" fontId="5" fillId="5" borderId="5" xfId="0" applyNumberFormat="1" applyFont="1" applyFill="1" applyBorder="1" applyAlignment="1" applyProtection="1">
      <alignment horizontal="left" vertical="top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3" fillId="8" borderId="2" xfId="0" applyNumberFormat="1" applyFont="1" applyFill="1" applyBorder="1" applyAlignment="1" applyProtection="1">
      <alignment horizontal="left" vertical="top"/>
    </xf>
    <xf numFmtId="1" fontId="12" fillId="8" borderId="1" xfId="0" applyNumberFormat="1" applyFont="1" applyFill="1" applyBorder="1" applyAlignment="1" applyProtection="1">
      <alignment horizontal="center" vertical="center"/>
    </xf>
    <xf numFmtId="1" fontId="12" fillId="8" borderId="2" xfId="0" applyNumberFormat="1" applyFont="1" applyFill="1" applyBorder="1" applyAlignment="1" applyProtection="1">
      <alignment horizontal="center" vertical="center"/>
    </xf>
    <xf numFmtId="0" fontId="5" fillId="5" borderId="4" xfId="0" applyNumberFormat="1" applyFont="1" applyFill="1" applyBorder="1" applyAlignment="1" applyProtection="1">
      <alignment horizontal="center" vertical="top"/>
    </xf>
    <xf numFmtId="0" fontId="5" fillId="5" borderId="5" xfId="0" applyNumberFormat="1" applyFont="1" applyFill="1" applyBorder="1" applyAlignment="1" applyProtection="1">
      <alignment horizontal="center" vertical="top"/>
    </xf>
    <xf numFmtId="0" fontId="5" fillId="5" borderId="6" xfId="0" applyNumberFormat="1" applyFont="1" applyFill="1" applyBorder="1" applyAlignment="1" applyProtection="1">
      <alignment horizontal="center" vertical="top"/>
    </xf>
    <xf numFmtId="0" fontId="5" fillId="9" borderId="14" xfId="0" applyNumberFormat="1" applyFont="1" applyFill="1" applyBorder="1" applyAlignment="1" applyProtection="1">
      <alignment horizontal="center" vertical="top"/>
    </xf>
    <xf numFmtId="0" fontId="5" fillId="9" borderId="15" xfId="0" applyNumberFormat="1" applyFont="1" applyFill="1" applyBorder="1" applyAlignment="1" applyProtection="1">
      <alignment horizontal="center" vertical="top"/>
    </xf>
    <xf numFmtId="1" fontId="20" fillId="9" borderId="1" xfId="0" applyNumberFormat="1" applyFont="1" applyFill="1" applyBorder="1" applyAlignment="1" applyProtection="1">
      <alignment horizontal="center" vertical="top"/>
    </xf>
    <xf numFmtId="1" fontId="20" fillId="9" borderId="2" xfId="0" applyNumberFormat="1" applyFont="1" applyFill="1" applyBorder="1" applyAlignment="1" applyProtection="1">
      <alignment horizontal="center" vertical="top"/>
    </xf>
    <xf numFmtId="1" fontId="20" fillId="9" borderId="3" xfId="0" applyNumberFormat="1" applyFont="1" applyFill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140"/>
  <sheetViews>
    <sheetView tabSelected="1" view="pageBreakPreview" topLeftCell="A100" zoomScaleNormal="110" zoomScaleSheetLayoutView="100" workbookViewId="0">
      <selection activeCell="AO117" sqref="AO117"/>
    </sheetView>
  </sheetViews>
  <sheetFormatPr defaultRowHeight="12.75"/>
  <cols>
    <col min="1" max="1" width="3.140625" style="14" customWidth="1"/>
    <col min="2" max="2" width="25.140625" style="2" customWidth="1"/>
    <col min="3" max="3" width="4" style="16" customWidth="1"/>
    <col min="4" max="4" width="4.5703125" style="16" customWidth="1"/>
    <col min="5" max="5" width="3.5703125" style="16" customWidth="1"/>
    <col min="6" max="6" width="4.5703125" style="16" customWidth="1"/>
    <col min="7" max="7" width="4" style="16" customWidth="1"/>
    <col min="8" max="8" width="4.42578125" style="16" customWidth="1"/>
    <col min="9" max="9" width="4.5703125" style="16" customWidth="1"/>
    <col min="10" max="11" width="3.5703125" style="16" customWidth="1"/>
    <col min="12" max="14" width="3.85546875" style="16" customWidth="1"/>
    <col min="15" max="15" width="3.5703125" style="16" customWidth="1"/>
    <col min="16" max="16" width="3" style="16" customWidth="1"/>
    <col min="17" max="17" width="3.5703125" style="16" customWidth="1"/>
    <col min="18" max="18" width="3.85546875" style="16" customWidth="1"/>
    <col min="19" max="20" width="3.5703125" style="16" customWidth="1"/>
    <col min="21" max="22" width="3.140625" style="16" customWidth="1"/>
    <col min="23" max="23" width="3.85546875" style="16" customWidth="1"/>
    <col min="24" max="25" width="3.5703125" style="16" customWidth="1"/>
    <col min="26" max="28" width="4" style="16" customWidth="1"/>
    <col min="29" max="29" width="3.5703125" style="16" customWidth="1"/>
    <col min="30" max="30" width="3.85546875" style="16" customWidth="1"/>
    <col min="31" max="35" width="3.140625" style="16" customWidth="1"/>
    <col min="36" max="36" width="3.42578125" style="16" customWidth="1"/>
    <col min="37" max="37" width="3.140625" style="16" customWidth="1"/>
    <col min="38" max="38" width="3.42578125" style="16" customWidth="1"/>
  </cols>
  <sheetData>
    <row r="5" spans="1:38" s="36" customFormat="1">
      <c r="A5" s="170" t="s">
        <v>78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2"/>
    </row>
    <row r="6" spans="1:38" s="36" customFormat="1">
      <c r="A6" s="74" t="s">
        <v>111</v>
      </c>
      <c r="B6" s="75"/>
      <c r="C6" s="75"/>
      <c r="D6" s="76"/>
      <c r="E6" s="76"/>
      <c r="F6" s="76"/>
      <c r="G6" s="76"/>
      <c r="H6" s="76"/>
      <c r="I6" s="76"/>
      <c r="J6" s="76"/>
      <c r="K6" s="76"/>
      <c r="L6" s="76"/>
      <c r="M6" s="157"/>
      <c r="N6" s="76"/>
      <c r="O6" s="76"/>
      <c r="P6" s="76"/>
      <c r="Q6" s="76"/>
      <c r="R6" s="76"/>
      <c r="S6" s="76"/>
      <c r="T6" s="157"/>
      <c r="U6" s="76"/>
      <c r="V6" s="76"/>
      <c r="W6" s="76"/>
      <c r="X6" s="76"/>
      <c r="Y6" s="76"/>
      <c r="Z6" s="76"/>
      <c r="AA6" s="157"/>
      <c r="AB6" s="76"/>
      <c r="AC6" s="76"/>
      <c r="AD6" s="76"/>
      <c r="AE6" s="76"/>
      <c r="AF6" s="76"/>
      <c r="AG6" s="76"/>
      <c r="AH6" s="157"/>
      <c r="AI6" s="76"/>
      <c r="AJ6" s="76"/>
      <c r="AK6" s="76"/>
      <c r="AL6" s="77"/>
    </row>
    <row r="7" spans="1:38" s="3" customFormat="1">
      <c r="A7" s="8"/>
      <c r="B7" s="13"/>
      <c r="C7" s="17"/>
      <c r="D7" s="173" t="s">
        <v>18</v>
      </c>
      <c r="E7" s="174"/>
      <c r="F7" s="174"/>
      <c r="G7" s="174"/>
      <c r="H7" s="174"/>
      <c r="I7" s="174"/>
      <c r="J7" s="175"/>
      <c r="K7" s="173" t="s">
        <v>27</v>
      </c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5"/>
      <c r="Y7" s="173" t="s">
        <v>30</v>
      </c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5"/>
    </row>
    <row r="8" spans="1:38" s="5" customFormat="1" ht="12.75" customHeight="1">
      <c r="A8" s="4" t="s">
        <v>0</v>
      </c>
      <c r="B8" s="28" t="s">
        <v>1</v>
      </c>
      <c r="C8" s="176" t="s">
        <v>14</v>
      </c>
      <c r="D8" s="178" t="s">
        <v>19</v>
      </c>
      <c r="E8" s="180" t="s">
        <v>20</v>
      </c>
      <c r="F8" s="181"/>
      <c r="G8" s="181"/>
      <c r="H8" s="181"/>
      <c r="I8" s="181"/>
      <c r="J8" s="182"/>
      <c r="K8" s="180" t="s">
        <v>28</v>
      </c>
      <c r="L8" s="181"/>
      <c r="M8" s="181"/>
      <c r="N8" s="181"/>
      <c r="O8" s="181"/>
      <c r="P8" s="181"/>
      <c r="Q8" s="182"/>
      <c r="R8" s="180" t="s">
        <v>29</v>
      </c>
      <c r="S8" s="181"/>
      <c r="T8" s="181"/>
      <c r="U8" s="181"/>
      <c r="V8" s="181"/>
      <c r="W8" s="181"/>
      <c r="X8" s="182"/>
      <c r="Y8" s="180" t="s">
        <v>31</v>
      </c>
      <c r="Z8" s="181"/>
      <c r="AA8" s="181"/>
      <c r="AB8" s="181"/>
      <c r="AC8" s="181"/>
      <c r="AD8" s="181"/>
      <c r="AE8" s="182"/>
      <c r="AF8" s="180" t="s">
        <v>32</v>
      </c>
      <c r="AG8" s="181"/>
      <c r="AH8" s="181"/>
      <c r="AI8" s="181"/>
      <c r="AJ8" s="181"/>
      <c r="AK8" s="181"/>
      <c r="AL8" s="182"/>
    </row>
    <row r="9" spans="1:38" s="5" customFormat="1">
      <c r="A9" s="6"/>
      <c r="B9" s="29"/>
      <c r="C9" s="177"/>
      <c r="D9" s="179"/>
      <c r="E9" s="9" t="s">
        <v>21</v>
      </c>
      <c r="F9" s="7" t="s">
        <v>22</v>
      </c>
      <c r="G9" s="7" t="s">
        <v>23</v>
      </c>
      <c r="H9" s="7" t="s">
        <v>25</v>
      </c>
      <c r="I9" s="7" t="s">
        <v>24</v>
      </c>
      <c r="J9" s="10" t="s">
        <v>26</v>
      </c>
      <c r="K9" s="9" t="s">
        <v>21</v>
      </c>
      <c r="L9" s="7" t="s">
        <v>22</v>
      </c>
      <c r="M9" s="166" t="s">
        <v>114</v>
      </c>
      <c r="N9" s="7" t="s">
        <v>23</v>
      </c>
      <c r="O9" s="7" t="s">
        <v>25</v>
      </c>
      <c r="P9" s="7" t="s">
        <v>24</v>
      </c>
      <c r="Q9" s="10" t="s">
        <v>26</v>
      </c>
      <c r="R9" s="9" t="s">
        <v>21</v>
      </c>
      <c r="S9" s="7" t="s">
        <v>22</v>
      </c>
      <c r="T9" s="166" t="s">
        <v>114</v>
      </c>
      <c r="U9" s="7" t="s">
        <v>23</v>
      </c>
      <c r="V9" s="7" t="s">
        <v>25</v>
      </c>
      <c r="W9" s="7" t="s">
        <v>24</v>
      </c>
      <c r="X9" s="10" t="s">
        <v>26</v>
      </c>
      <c r="Y9" s="9" t="s">
        <v>21</v>
      </c>
      <c r="Z9" s="7" t="s">
        <v>22</v>
      </c>
      <c r="AA9" s="166" t="s">
        <v>114</v>
      </c>
      <c r="AB9" s="7" t="s">
        <v>23</v>
      </c>
      <c r="AC9" s="7" t="s">
        <v>25</v>
      </c>
      <c r="AD9" s="7" t="s">
        <v>24</v>
      </c>
      <c r="AE9" s="10" t="s">
        <v>26</v>
      </c>
      <c r="AF9" s="9" t="s">
        <v>21</v>
      </c>
      <c r="AG9" s="7" t="s">
        <v>22</v>
      </c>
      <c r="AH9" s="166" t="s">
        <v>114</v>
      </c>
      <c r="AI9" s="7" t="s">
        <v>23</v>
      </c>
      <c r="AJ9" s="7" t="s">
        <v>25</v>
      </c>
      <c r="AK9" s="7" t="s">
        <v>24</v>
      </c>
      <c r="AL9" s="10" t="s">
        <v>26</v>
      </c>
    </row>
    <row r="10" spans="1:38" s="5" customFormat="1">
      <c r="A10" s="68" t="s">
        <v>93</v>
      </c>
      <c r="B10" s="69"/>
      <c r="C10" s="70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</row>
    <row r="11" spans="1:38" s="37" customFormat="1">
      <c r="A11" s="183" t="s">
        <v>75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5"/>
    </row>
    <row r="12" spans="1:38" s="3" customFormat="1">
      <c r="A12" s="186">
        <v>1</v>
      </c>
      <c r="B12" s="188" t="s">
        <v>2</v>
      </c>
      <c r="C12" s="20" t="s">
        <v>15</v>
      </c>
      <c r="D12" s="190">
        <f>SUM(E12:I13)</f>
        <v>60</v>
      </c>
      <c r="E12" s="190">
        <f>IF(SUM(K12:K13,R12:R13,Y12:Y13,AF12:AF13)=0,"",SUM(K12:K13,R12:R13,Y12:Y13,AF12:AF13))</f>
        <v>45</v>
      </c>
      <c r="F12" s="190">
        <f>IF(SUM(L12:M13,S12:S13,Z12:Z13,AG12:AG13)=0,"",SUM(L12:M13,S12:S13,Z12:Z13,AG12:AG13))</f>
        <v>15</v>
      </c>
      <c r="G12" s="190" t="str">
        <f>IF(SUM(N12:N13,U12:U13,AB12:AB13,AI12:AI13)=0,"",SUM(N12:N13,U12:U13,AB12:AB13,AI12:AI13))</f>
        <v/>
      </c>
      <c r="H12" s="190" t="str">
        <f>IF(SUM(O12:O13,V12:V13,AC12:AC13,AJ12:AJ13)=0,"",SUM(O12:O13,V12:V13,AC12:AC13,AJ12:AJ13))</f>
        <v/>
      </c>
      <c r="I12" s="190" t="str">
        <f>IF(SUM(P12:P13,W12:W13,AD12:AD13,AK12:AK13)=0,"",SUM(P12:P13,W12:W13,AD12:AD13,AK12:AK13))</f>
        <v/>
      </c>
      <c r="J12" s="190">
        <f>IF(SUM(Q12:Q13,X12:X13,AE12:AE13,AL12:AL13)=0,"",SUM(Q12:Q13,X12:X13,AE12:AE13,AL12:AL13))</f>
        <v>5</v>
      </c>
      <c r="K12" s="19">
        <v>45</v>
      </c>
      <c r="L12" s="20"/>
      <c r="M12" s="20"/>
      <c r="N12" s="20"/>
      <c r="O12" s="20"/>
      <c r="P12" s="20"/>
      <c r="Q12" s="19">
        <v>3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 s="3" customFormat="1">
      <c r="A13" s="187"/>
      <c r="B13" s="189"/>
      <c r="C13" s="20" t="s">
        <v>15</v>
      </c>
      <c r="D13" s="191"/>
      <c r="E13" s="191"/>
      <c r="F13" s="191"/>
      <c r="G13" s="191"/>
      <c r="H13" s="191"/>
      <c r="I13" s="191"/>
      <c r="J13" s="191"/>
      <c r="K13" s="20"/>
      <c r="L13" s="19">
        <v>10</v>
      </c>
      <c r="M13" s="168">
        <v>5</v>
      </c>
      <c r="N13" s="20"/>
      <c r="O13" s="20"/>
      <c r="P13" s="20"/>
      <c r="Q13" s="19">
        <v>2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s="3" customFormat="1">
      <c r="A14" s="91">
        <v>2</v>
      </c>
      <c r="B14" s="120" t="s">
        <v>3</v>
      </c>
      <c r="C14" s="20" t="s">
        <v>15</v>
      </c>
      <c r="D14" s="19">
        <f>SUM(E14:I14)</f>
        <v>15</v>
      </c>
      <c r="E14" s="19">
        <f>IF(SUM(K14,R14,Y14,AF14)=0,"",SUM(K14,R14,Y14,AF14))</f>
        <v>15</v>
      </c>
      <c r="F14" s="19"/>
      <c r="G14" s="19" t="str">
        <f>IF(SUM(N14,U14,AB14,AI14)=0,"",SUM(N14,U14,AB14,AI14))</f>
        <v/>
      </c>
      <c r="H14" s="19" t="str">
        <f>IF(SUM(O14,V14,AC14,AJ14)=0,"",SUM(O14,V14,AC14,AJ14))</f>
        <v/>
      </c>
      <c r="I14" s="19" t="str">
        <f>IF(SUM(P14,W14,AD14,AK14)=0,"",SUM(P14,W14,AD14,AK14))</f>
        <v/>
      </c>
      <c r="J14" s="19">
        <f>IF(SUM(Q14,X14,AE14,AL14)=0,"",SUM(Q14,X14,AE14,AL14))</f>
        <v>1</v>
      </c>
      <c r="K14" s="19">
        <v>15</v>
      </c>
      <c r="L14" s="20"/>
      <c r="M14" s="20"/>
      <c r="N14" s="20"/>
      <c r="O14" s="20"/>
      <c r="P14" s="20"/>
      <c r="Q14" s="19">
        <v>1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s="37" customFormat="1">
      <c r="A15" s="183" t="s">
        <v>77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5"/>
    </row>
    <row r="16" spans="1:38" s="3" customFormat="1">
      <c r="A16" s="92"/>
      <c r="B16" s="93"/>
      <c r="C16" s="20" t="s">
        <v>16</v>
      </c>
      <c r="D16" s="190">
        <f>SUM(E16:I18)</f>
        <v>85</v>
      </c>
      <c r="E16" s="190">
        <f>IF(SUM(K16:K18,R16:R18,Y16:Y18,AF16:AF18)=0,"",SUM(K16:K18,R16:R18,Y16:Y18,AF16:AF18))</f>
        <v>30</v>
      </c>
      <c r="F16" s="190">
        <f>IF(SUM(L16:L18,S16:S18,Z16:Z18,AG16:AG18)=0,"",SUM(L16:L18,S16:S18,Z16:Z18,AG16:AG18))</f>
        <v>30</v>
      </c>
      <c r="G16" s="190" t="str">
        <f>IF(SUM(N16:N18,U16:U18,AB16:AB18,AI16:AI18)=0,"",SUM(N16:N18,U16:U18,AB16:AB18,AI16:AI18))</f>
        <v/>
      </c>
      <c r="H16" s="190" t="str">
        <f>IF(SUM(O16:O18,V16:V18,AC16:AC18,AJ16:AJ18)=0,"",SUM(O16:O18,V16:V18,AC16:AC18,AJ16:AJ18))</f>
        <v/>
      </c>
      <c r="I16" s="190">
        <f>IF(SUM(P16:P18,W16:W18,AD16:AD18,AK16:AK18)=0,"",SUM(P16:P18,W16:W18,AD16:AD18,AK16:AK18))</f>
        <v>25</v>
      </c>
      <c r="J16" s="190">
        <f>IF(SUM(Q16:Q18,X16:X18,AE16:AE18,AL16:AL18)=0,"",SUM(Q16:Q18,X16:X18,AE16:AE18,AL16:AL18))</f>
        <v>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9">
        <v>30</v>
      </c>
      <c r="Z16" s="20"/>
      <c r="AA16" s="20"/>
      <c r="AB16" s="20"/>
      <c r="AC16" s="20"/>
      <c r="AD16" s="20"/>
      <c r="AE16" s="19">
        <v>2</v>
      </c>
      <c r="AF16" s="20"/>
      <c r="AG16" s="20"/>
      <c r="AH16" s="20"/>
      <c r="AI16" s="20"/>
      <c r="AJ16" s="20"/>
      <c r="AK16" s="20"/>
      <c r="AL16" s="20"/>
    </row>
    <row r="17" spans="1:38" s="3" customFormat="1">
      <c r="A17" s="94">
        <v>3</v>
      </c>
      <c r="B17" s="95" t="s">
        <v>4</v>
      </c>
      <c r="C17" s="20" t="s">
        <v>15</v>
      </c>
      <c r="D17" s="201"/>
      <c r="E17" s="201"/>
      <c r="F17" s="201"/>
      <c r="G17" s="201"/>
      <c r="H17" s="201"/>
      <c r="I17" s="201"/>
      <c r="J17" s="20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9">
        <v>30</v>
      </c>
      <c r="AA17" s="19"/>
      <c r="AB17" s="20"/>
      <c r="AC17" s="20"/>
      <c r="AD17" s="20"/>
      <c r="AE17" s="19">
        <v>2</v>
      </c>
      <c r="AF17" s="20"/>
      <c r="AG17" s="20"/>
      <c r="AH17" s="20"/>
      <c r="AI17" s="20"/>
      <c r="AJ17" s="20"/>
      <c r="AK17" s="20"/>
      <c r="AL17" s="20"/>
    </row>
    <row r="18" spans="1:38" s="3" customFormat="1">
      <c r="A18" s="96"/>
      <c r="B18" s="97"/>
      <c r="C18" s="20" t="s">
        <v>15</v>
      </c>
      <c r="D18" s="191"/>
      <c r="E18" s="191"/>
      <c r="F18" s="191"/>
      <c r="G18" s="191"/>
      <c r="H18" s="191"/>
      <c r="I18" s="191"/>
      <c r="J18" s="19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19">
        <v>25</v>
      </c>
      <c r="AE18" s="19">
        <v>2</v>
      </c>
      <c r="AF18" s="20"/>
      <c r="AG18" s="20"/>
      <c r="AH18" s="20"/>
      <c r="AI18" s="20"/>
      <c r="AJ18" s="20"/>
      <c r="AK18" s="20"/>
      <c r="AL18" s="20"/>
    </row>
    <row r="19" spans="1:38" s="3" customFormat="1">
      <c r="A19" s="186">
        <v>4</v>
      </c>
      <c r="B19" s="188" t="s">
        <v>5</v>
      </c>
      <c r="C19" s="20" t="s">
        <v>16</v>
      </c>
      <c r="D19" s="190">
        <f>SUM(E19:I20)</f>
        <v>30</v>
      </c>
      <c r="E19" s="190">
        <f>IF(SUM(K19:K20,R19:R20,Y19:Y20,AF19:AF20)=0,"",SUM(K19:K20,R19:R20,Y19:Y20,AF19:AF20))</f>
        <v>15</v>
      </c>
      <c r="F19" s="190">
        <f>IF(SUM(L19:L20,S19:S20,Z19:Z20,AG19:AG20)=0,"",SUM(L19:L20,S19:S20,Z19:Z20,AG19:AG20))</f>
        <v>15</v>
      </c>
      <c r="G19" s="190" t="str">
        <f>IF(SUM(N19:N20,U19:U20,AB19:AB20,AI19:AI20)=0,"",SUM(N19:N20,U19:U20,AB19:AB20,AI19:AI20))</f>
        <v/>
      </c>
      <c r="H19" s="190" t="str">
        <f>IF(SUM(O19:O20,V19:V20,AC19:AC20,AJ19:AJ20)=0,"",SUM(O19:O20,V19:V20,AC19:AC20,AJ19:AJ20))</f>
        <v/>
      </c>
      <c r="I19" s="190" t="str">
        <f>IF(SUM(P19:P20,W19:W20,AD19:AD20,AK19:AK20)=0,"",SUM(P19:P20,W19:W20,AD19:AD20,AK19:AK20))</f>
        <v/>
      </c>
      <c r="J19" s="190">
        <f>IF(SUM(Q19:Q20,X19:X20,AE19:AE20,AL19:AL20)=0,"",SUM(Q19:Q20,X19:X20,AE19:AE20,AL19:AL20))</f>
        <v>2</v>
      </c>
      <c r="K19" s="19">
        <v>15</v>
      </c>
      <c r="L19" s="20"/>
      <c r="M19" s="20"/>
      <c r="N19" s="20"/>
      <c r="O19" s="20"/>
      <c r="P19" s="20"/>
      <c r="Q19" s="19">
        <v>1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spans="1:38" s="3" customFormat="1">
      <c r="A20" s="187"/>
      <c r="B20" s="189"/>
      <c r="C20" s="20" t="s">
        <v>17</v>
      </c>
      <c r="D20" s="191"/>
      <c r="E20" s="191"/>
      <c r="F20" s="191"/>
      <c r="G20" s="191"/>
      <c r="H20" s="191"/>
      <c r="I20" s="191"/>
      <c r="J20" s="191"/>
      <c r="K20" s="20"/>
      <c r="L20" s="20">
        <v>15</v>
      </c>
      <c r="M20" s="20"/>
      <c r="N20" s="19"/>
      <c r="O20" s="20"/>
      <c r="P20" s="20"/>
      <c r="Q20" s="19">
        <v>1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s="3" customFormat="1">
      <c r="A21" s="91">
        <v>5</v>
      </c>
      <c r="B21" s="98" t="s">
        <v>6</v>
      </c>
      <c r="C21" s="20" t="s">
        <v>16</v>
      </c>
      <c r="D21" s="19">
        <f>SUM(E21:I21)</f>
        <v>15</v>
      </c>
      <c r="E21" s="19">
        <f>IF(SUM(K21,R21,Y21,AF21)=0,"",SUM(K21,R21,Y21,AF21))</f>
        <v>15</v>
      </c>
      <c r="F21" s="19" t="str">
        <f>IF(SUM(L21,S21,Z21,AG21)=0,"",SUM(L21,S21,Z21,AG21))</f>
        <v/>
      </c>
      <c r="G21" s="19" t="str">
        <f>IF(SUM(N21,U21,AB21,AI21)=0,"",SUM(N21,U21,AB21,AI21))</f>
        <v/>
      </c>
      <c r="H21" s="19" t="str">
        <f>IF(SUM(O21,V21,AC21,AJ21)=0,"",SUM(O21,V21,AC21,AJ21))</f>
        <v/>
      </c>
      <c r="I21" s="19" t="str">
        <f>IF(SUM(P21,W21,AD21,AK21)=0,"",SUM(P21,W21,AD21,AK21))</f>
        <v/>
      </c>
      <c r="J21" s="19">
        <f>IF(SUM(Q21,X21,AE21,AL21)=0,"",SUM(Q21,X21,AE21,AL21))</f>
        <v>2</v>
      </c>
      <c r="K21" s="19">
        <v>15</v>
      </c>
      <c r="L21" s="20"/>
      <c r="M21" s="20"/>
      <c r="N21" s="20"/>
      <c r="O21" s="20"/>
      <c r="P21" s="20"/>
      <c r="Q21" s="19">
        <v>2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38" s="3" customFormat="1">
      <c r="A22" s="186">
        <v>6</v>
      </c>
      <c r="B22" s="192" t="s">
        <v>7</v>
      </c>
      <c r="C22" s="20" t="s">
        <v>17</v>
      </c>
      <c r="D22" s="190">
        <f>SUM(E22:I23)</f>
        <v>30</v>
      </c>
      <c r="E22" s="190">
        <f>IF(SUM(K22:K23,R22:R23,Y22:Y23,AF22:AF23)=0,"",SUM(K22:K23,R22:R23,Y22:Y23,AF22:AF23))</f>
        <v>15</v>
      </c>
      <c r="F22" s="190">
        <f>IF(SUM(L22:L23,S22:S23,Z22:Z23,AG22:AG23)=0,"",SUM(L22:L23,S22:S23,Z22:Z23,AG22:AG23))</f>
        <v>15</v>
      </c>
      <c r="G22" s="190" t="str">
        <f>IF(SUM(N22:N23,U22:U23,AB22:AB23,AI22:AI23)=0,"",SUM(N22:N23,U22:U23,AB22:AB23,AI22:AI23))</f>
        <v/>
      </c>
      <c r="H22" s="190" t="str">
        <f>IF(SUM(O22:O23,V22:V23,AC22:AC23,AJ22:AJ23)=0,"",SUM(O22:O23,V22:V23,AC22:AC23,AJ22:AJ23))</f>
        <v/>
      </c>
      <c r="I22" s="190" t="str">
        <f>IF(SUM(P22:P23,W22:W23,AD22:AD23,AK22:AK23)=0,"",SUM(P22:P23,W22:W23,AD22:AD23,AK22:AK23))</f>
        <v/>
      </c>
      <c r="J22" s="190">
        <f>IF(SUM(Q22:Q23,X22:X23,AE22:AE23,AL22:AL23)=0,"",SUM(Q22:Q23,X22:X23,AE22:AE23,AL22:AL23))</f>
        <v>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19">
        <v>15</v>
      </c>
      <c r="Z22" s="20"/>
      <c r="AA22" s="20"/>
      <c r="AB22" s="20"/>
      <c r="AC22" s="20"/>
      <c r="AD22" s="20"/>
      <c r="AE22" s="19">
        <v>1</v>
      </c>
      <c r="AF22" s="20"/>
      <c r="AG22" s="20"/>
      <c r="AH22" s="20"/>
      <c r="AI22" s="20"/>
      <c r="AJ22" s="20"/>
      <c r="AK22" s="20"/>
      <c r="AL22" s="20"/>
    </row>
    <row r="23" spans="1:38" s="3" customFormat="1">
      <c r="A23" s="187"/>
      <c r="B23" s="193"/>
      <c r="C23" s="20" t="s">
        <v>15</v>
      </c>
      <c r="D23" s="191"/>
      <c r="E23" s="191"/>
      <c r="F23" s="191"/>
      <c r="G23" s="191"/>
      <c r="H23" s="191"/>
      <c r="I23" s="191"/>
      <c r="J23" s="19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>
        <v>15</v>
      </c>
      <c r="AA23" s="20"/>
      <c r="AB23" s="19"/>
      <c r="AC23" s="20"/>
      <c r="AD23" s="20"/>
      <c r="AE23" s="19">
        <v>1</v>
      </c>
      <c r="AF23" s="20"/>
      <c r="AG23" s="20"/>
      <c r="AH23" s="20"/>
      <c r="AI23" s="20"/>
      <c r="AJ23" s="20"/>
      <c r="AK23" s="20"/>
      <c r="AL23" s="20"/>
    </row>
    <row r="24" spans="1:38" s="3" customFormat="1" ht="22.5">
      <c r="A24" s="91">
        <v>7</v>
      </c>
      <c r="B24" s="126" t="s">
        <v>8</v>
      </c>
      <c r="C24" s="20" t="s">
        <v>15</v>
      </c>
      <c r="D24" s="19">
        <f>SUM(E24:I24)</f>
        <v>15</v>
      </c>
      <c r="E24" s="19">
        <f>IF(SUM(K24,R24,Y24,AF24)=0,"",SUM(K24,R24,Y24,AF24))</f>
        <v>15</v>
      </c>
      <c r="F24" s="19" t="str">
        <f>IF(SUM(L24,S24,Z24,AG24)=0,"",SUM(L24,S24,Z24,AG24))</f>
        <v/>
      </c>
      <c r="G24" s="19" t="str">
        <f>IF(SUM(N24,U24,AB24,AI24)=0,"",SUM(N24,U24,AB24,AI24))</f>
        <v/>
      </c>
      <c r="H24" s="19" t="str">
        <f>IF(SUM(O24,V24,AC24,AJ24)=0,"",SUM(O24,V24,AC24,AJ24))</f>
        <v/>
      </c>
      <c r="I24" s="19" t="str">
        <f>IF(SUM(P24,W24,AD24,AK24)=0,"",SUM(P24,W24,AD24,AK24))</f>
        <v/>
      </c>
      <c r="J24" s="19">
        <f>IF(SUM(Q24,X24,AE24,AL24)=0,"",SUM(Q24,X24,AE24,AL24))</f>
        <v>1</v>
      </c>
      <c r="K24" s="19">
        <v>15</v>
      </c>
      <c r="L24" s="20"/>
      <c r="M24" s="20"/>
      <c r="N24" s="20"/>
      <c r="O24" s="20"/>
      <c r="P24" s="20"/>
      <c r="Q24" s="19">
        <v>1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s="38" customFormat="1" ht="12">
      <c r="A25" s="183" t="s">
        <v>76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</row>
    <row r="26" spans="1:38" s="11" customFormat="1" ht="12">
      <c r="A26" s="88">
        <v>8</v>
      </c>
      <c r="B26" s="78" t="s">
        <v>9</v>
      </c>
      <c r="C26" s="21" t="s">
        <v>15</v>
      </c>
      <c r="D26" s="19">
        <f>SUM(E26:I26)</f>
        <v>15</v>
      </c>
      <c r="E26" s="19">
        <f>IF(SUM(K26,R26,Y26,AF26)=0,"",SUM(K26,R26,Y26,AF26))</f>
        <v>15</v>
      </c>
      <c r="F26" s="19" t="str">
        <f>IF(SUM(L26,S26,Z26,AG26)=0,"",SUM(L26,S26,Z26,AG26))</f>
        <v/>
      </c>
      <c r="G26" s="19" t="str">
        <f>IF(SUM(N26,U26,AB26,AI26)=0,"",SUM(N26,U26,AB26,AI26))</f>
        <v/>
      </c>
      <c r="H26" s="19" t="str">
        <f>IF(SUM(O26,V26,AC26,AJ26)=0,"",SUM(O26,V26,AC26,AJ26))</f>
        <v/>
      </c>
      <c r="I26" s="19" t="str">
        <f>IF(SUM(P26,W26,AD26,AK26)=0,"",SUM(P26,W26,AD26,AK26))</f>
        <v/>
      </c>
      <c r="J26" s="19">
        <f>IF(SUM(Q26,X26,AE26,AL26)=0,"",SUM(Q26,X26,AE26,AL26))</f>
        <v>2</v>
      </c>
      <c r="K26" s="27"/>
      <c r="L26" s="24"/>
      <c r="M26" s="153"/>
      <c r="N26" s="24"/>
      <c r="O26" s="24"/>
      <c r="P26" s="24"/>
      <c r="Q26" s="24"/>
      <c r="R26" s="24"/>
      <c r="S26" s="24"/>
      <c r="T26" s="153"/>
      <c r="U26" s="24"/>
      <c r="V26" s="24"/>
      <c r="W26" s="24"/>
      <c r="X26" s="24"/>
      <c r="Y26" s="23">
        <v>15</v>
      </c>
      <c r="Z26" s="24"/>
      <c r="AA26" s="153"/>
      <c r="AB26" s="24"/>
      <c r="AC26" s="24"/>
      <c r="AD26" s="24"/>
      <c r="AE26" s="26">
        <v>2</v>
      </c>
      <c r="AF26" s="202"/>
      <c r="AG26" s="203"/>
      <c r="AH26" s="203"/>
      <c r="AI26" s="203"/>
      <c r="AJ26" s="203"/>
      <c r="AK26" s="203"/>
      <c r="AL26" s="204"/>
    </row>
    <row r="27" spans="1:38" s="11" customFormat="1" ht="12">
      <c r="A27" s="79" t="s">
        <v>94</v>
      </c>
      <c r="B27" s="80"/>
      <c r="C27" s="81"/>
      <c r="D27" s="82"/>
      <c r="E27" s="82"/>
      <c r="F27" s="82"/>
      <c r="G27" s="82"/>
      <c r="H27" s="82"/>
      <c r="I27" s="82"/>
      <c r="J27" s="82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2"/>
      <c r="Z27" s="83"/>
      <c r="AA27" s="83"/>
      <c r="AB27" s="83"/>
      <c r="AC27" s="83"/>
      <c r="AD27" s="83"/>
      <c r="AE27" s="82"/>
      <c r="AF27" s="83"/>
      <c r="AG27" s="83"/>
      <c r="AH27" s="83"/>
      <c r="AI27" s="83"/>
      <c r="AJ27" s="83"/>
      <c r="AK27" s="83"/>
      <c r="AL27" s="84"/>
    </row>
    <row r="28" spans="1:38" s="41" customFormat="1" ht="12">
      <c r="A28" s="205" t="s">
        <v>57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7"/>
    </row>
    <row r="29" spans="1:38" s="11" customFormat="1" ht="12">
      <c r="A29" s="91">
        <v>9</v>
      </c>
      <c r="B29" s="98" t="s">
        <v>11</v>
      </c>
      <c r="C29" s="20" t="s">
        <v>15</v>
      </c>
      <c r="D29" s="19">
        <f>SUM(E29:I29)</f>
        <v>15</v>
      </c>
      <c r="E29" s="19">
        <f>IF(SUM(K29,R29,Y29,AF29)=0,"",SUM(K29,R29,Y29,AF29))</f>
        <v>15</v>
      </c>
      <c r="F29" s="19" t="str">
        <f>IF(SUM(L29,S29,Z29,AG29)=0,"",SUM(L29,S29,Z29,AG29))</f>
        <v/>
      </c>
      <c r="G29" s="19" t="str">
        <f t="shared" ref="G29:J30" si="0">IF(SUM(N29,U29,AB29,AI29)=0,"",SUM(N29,U29,AB29,AI29))</f>
        <v/>
      </c>
      <c r="H29" s="19" t="str">
        <f t="shared" si="0"/>
        <v/>
      </c>
      <c r="I29" s="19" t="str">
        <f t="shared" si="0"/>
        <v/>
      </c>
      <c r="J29" s="19">
        <f t="shared" si="0"/>
        <v>1</v>
      </c>
      <c r="K29" s="19">
        <v>15</v>
      </c>
      <c r="L29" s="20"/>
      <c r="M29" s="20"/>
      <c r="N29" s="20"/>
      <c r="O29" s="20"/>
      <c r="P29" s="20"/>
      <c r="Q29" s="19">
        <v>1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s="11" customFormat="1" ht="22.5">
      <c r="A30" s="91">
        <v>10</v>
      </c>
      <c r="B30" s="126" t="s">
        <v>79</v>
      </c>
      <c r="C30" s="20" t="s">
        <v>15</v>
      </c>
      <c r="D30" s="19">
        <f>SUM(E30:I30)</f>
        <v>15</v>
      </c>
      <c r="E30" s="19">
        <f>IF(SUM(K30,R30,Y30,AF30)=0,"",SUM(K30,R30,Y30,AF30))</f>
        <v>15</v>
      </c>
      <c r="F30" s="19" t="str">
        <f>IF(SUM(L30,S30,Z30,AG30)=0,"",SUM(L30,S30,Z30,AG30))</f>
        <v/>
      </c>
      <c r="G30" s="19" t="str">
        <f t="shared" si="0"/>
        <v/>
      </c>
      <c r="H30" s="19" t="str">
        <f t="shared" si="0"/>
        <v/>
      </c>
      <c r="I30" s="19" t="str">
        <f t="shared" si="0"/>
        <v/>
      </c>
      <c r="J30" s="19">
        <f t="shared" si="0"/>
        <v>1</v>
      </c>
      <c r="K30" s="19">
        <v>15</v>
      </c>
      <c r="L30" s="20"/>
      <c r="M30" s="20"/>
      <c r="N30" s="20"/>
      <c r="O30" s="20"/>
      <c r="P30" s="20"/>
      <c r="Q30" s="19">
        <v>1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1:38" s="38" customFormat="1" ht="12">
      <c r="A31" s="183" t="s">
        <v>59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5"/>
    </row>
    <row r="32" spans="1:38" s="11" customFormat="1" ht="12">
      <c r="A32" s="91">
        <v>11</v>
      </c>
      <c r="B32" s="120" t="s">
        <v>112</v>
      </c>
      <c r="C32" s="20" t="s">
        <v>15</v>
      </c>
      <c r="D32" s="19">
        <f>SUM(E32:I32)</f>
        <v>35</v>
      </c>
      <c r="E32" s="19">
        <f t="shared" ref="E32:F36" si="1">IF(SUM(K32,R32,Y32,AF32)=0,"",SUM(K32,R32,Y32,AF32))</f>
        <v>15</v>
      </c>
      <c r="F32" s="19">
        <f t="shared" si="1"/>
        <v>20</v>
      </c>
      <c r="G32" s="19" t="str">
        <f t="shared" ref="G32:I36" si="2">IF(SUM(N32,U32,AB32,AI32)=0,"",SUM(N32,U32,AB32,AI32))</f>
        <v/>
      </c>
      <c r="H32" s="19" t="str">
        <f t="shared" si="2"/>
        <v/>
      </c>
      <c r="I32" s="19" t="str">
        <f t="shared" si="2"/>
        <v/>
      </c>
      <c r="J32" s="19">
        <f>IF(SUM(Q32,X38,AE32,AL32)=0,"",SUM(Q32,X38,AE32,AL32))</f>
        <v>1</v>
      </c>
      <c r="K32" s="19">
        <v>15</v>
      </c>
      <c r="L32" s="20">
        <v>20</v>
      </c>
      <c r="M32" s="20"/>
      <c r="N32" s="20"/>
      <c r="O32" s="20"/>
      <c r="P32" s="20"/>
      <c r="Q32" s="20">
        <v>1</v>
      </c>
      <c r="R32" s="67"/>
      <c r="S32" s="20"/>
      <c r="T32" s="153"/>
      <c r="U32" s="65"/>
      <c r="V32" s="20"/>
      <c r="W32" s="65"/>
      <c r="X32" s="99"/>
      <c r="Y32" s="67"/>
      <c r="Z32" s="20"/>
      <c r="AA32" s="153"/>
      <c r="AB32" s="65"/>
      <c r="AC32" s="20"/>
      <c r="AD32" s="65"/>
      <c r="AE32" s="20"/>
      <c r="AF32" s="67"/>
      <c r="AG32" s="150"/>
      <c r="AH32" s="156"/>
      <c r="AI32" s="150"/>
      <c r="AJ32" s="150"/>
      <c r="AK32" s="150"/>
      <c r="AL32" s="20"/>
    </row>
    <row r="33" spans="1:38" s="11" customFormat="1" ht="22.5">
      <c r="A33" s="91">
        <v>12</v>
      </c>
      <c r="B33" s="119" t="s">
        <v>82</v>
      </c>
      <c r="C33" s="20" t="s">
        <v>15</v>
      </c>
      <c r="D33" s="19">
        <f>SUM(E33:I33)</f>
        <v>10</v>
      </c>
      <c r="E33" s="19">
        <f t="shared" si="1"/>
        <v>10</v>
      </c>
      <c r="F33" s="19" t="str">
        <f t="shared" si="1"/>
        <v/>
      </c>
      <c r="G33" s="19" t="str">
        <f t="shared" si="2"/>
        <v/>
      </c>
      <c r="H33" s="19" t="str">
        <f t="shared" si="2"/>
        <v/>
      </c>
      <c r="I33" s="19" t="str">
        <f t="shared" si="2"/>
        <v/>
      </c>
      <c r="J33" s="19">
        <f>IF(SUM(Q33,X33,AE33,AL33)=0,"",SUM(Q33,X33,AE33,AL33))</f>
        <v>1</v>
      </c>
      <c r="K33" s="19">
        <v>10</v>
      </c>
      <c r="L33" s="20"/>
      <c r="M33" s="20"/>
      <c r="N33" s="20"/>
      <c r="O33" s="20"/>
      <c r="P33" s="20"/>
      <c r="Q33" s="20">
        <v>1</v>
      </c>
      <c r="R33" s="67"/>
      <c r="S33" s="20"/>
      <c r="T33" s="153"/>
      <c r="U33" s="65"/>
      <c r="V33" s="20"/>
      <c r="W33" s="65"/>
      <c r="X33" s="20"/>
      <c r="Y33" s="67"/>
      <c r="Z33" s="20"/>
      <c r="AA33" s="153"/>
      <c r="AB33" s="65"/>
      <c r="AC33" s="20"/>
      <c r="AD33" s="65"/>
      <c r="AE33" s="20"/>
      <c r="AF33" s="67"/>
      <c r="AG33" s="150"/>
      <c r="AH33" s="156"/>
      <c r="AI33" s="150"/>
      <c r="AJ33" s="150"/>
      <c r="AK33" s="150"/>
      <c r="AL33" s="20"/>
    </row>
    <row r="34" spans="1:38" s="11" customFormat="1" ht="12">
      <c r="A34" s="91">
        <v>13</v>
      </c>
      <c r="B34" s="120" t="s">
        <v>12</v>
      </c>
      <c r="C34" s="20" t="s">
        <v>15</v>
      </c>
      <c r="D34" s="19">
        <f t="shared" ref="D34:D38" si="3">SUM(E34:I34)</f>
        <v>15</v>
      </c>
      <c r="E34" s="19">
        <f t="shared" si="1"/>
        <v>15</v>
      </c>
      <c r="F34" s="19" t="str">
        <f t="shared" si="1"/>
        <v/>
      </c>
      <c r="G34" s="19" t="str">
        <f t="shared" si="2"/>
        <v/>
      </c>
      <c r="H34" s="19" t="str">
        <f t="shared" si="2"/>
        <v/>
      </c>
      <c r="I34" s="19" t="str">
        <f t="shared" si="2"/>
        <v/>
      </c>
      <c r="J34" s="19">
        <f>IF(SUM(Q34,X34,AE34,AL34)=0,"",SUM(Q34,X34,AE34,AL34))</f>
        <v>1</v>
      </c>
      <c r="K34" s="19">
        <v>15</v>
      </c>
      <c r="L34" s="20"/>
      <c r="M34" s="20"/>
      <c r="N34" s="20"/>
      <c r="O34" s="20"/>
      <c r="P34" s="20"/>
      <c r="Q34" s="20">
        <v>1</v>
      </c>
      <c r="R34" s="67"/>
      <c r="S34" s="20"/>
      <c r="T34" s="153"/>
      <c r="U34" s="65"/>
      <c r="V34" s="20"/>
      <c r="W34" s="65"/>
      <c r="X34" s="20"/>
      <c r="Y34" s="67"/>
      <c r="Z34" s="20"/>
      <c r="AA34" s="153"/>
      <c r="AB34" s="65"/>
      <c r="AC34" s="20"/>
      <c r="AD34" s="65"/>
      <c r="AE34" s="20"/>
      <c r="AF34" s="67"/>
      <c r="AG34" s="150"/>
      <c r="AH34" s="156"/>
      <c r="AI34" s="150"/>
      <c r="AJ34" s="150"/>
      <c r="AK34" s="150"/>
      <c r="AL34" s="20"/>
    </row>
    <row r="35" spans="1:38" s="11" customFormat="1" ht="12">
      <c r="A35" s="91">
        <v>14</v>
      </c>
      <c r="B35" s="120" t="s">
        <v>83</v>
      </c>
      <c r="C35" s="20" t="s">
        <v>15</v>
      </c>
      <c r="D35" s="19">
        <f t="shared" si="3"/>
        <v>40</v>
      </c>
      <c r="E35" s="19">
        <f t="shared" si="1"/>
        <v>20</v>
      </c>
      <c r="F35" s="19">
        <f t="shared" si="1"/>
        <v>20</v>
      </c>
      <c r="G35" s="19" t="str">
        <f t="shared" si="2"/>
        <v/>
      </c>
      <c r="H35" s="19" t="str">
        <f t="shared" si="2"/>
        <v/>
      </c>
      <c r="I35" s="19" t="str">
        <f t="shared" si="2"/>
        <v/>
      </c>
      <c r="J35" s="19">
        <f>IF(SUM(Q35,X35,AE35,AL35)=0,"",SUM(Q35,X35,AE35,AL35))</f>
        <v>2</v>
      </c>
      <c r="K35" s="19">
        <v>20</v>
      </c>
      <c r="L35" s="20">
        <v>20</v>
      </c>
      <c r="M35" s="20"/>
      <c r="N35" s="20"/>
      <c r="O35" s="20"/>
      <c r="P35" s="20"/>
      <c r="Q35" s="20">
        <v>2</v>
      </c>
      <c r="R35" s="67"/>
      <c r="S35" s="20"/>
      <c r="T35" s="153"/>
      <c r="U35" s="65"/>
      <c r="V35" s="20"/>
      <c r="W35" s="65"/>
      <c r="X35" s="20"/>
      <c r="Y35" s="67"/>
      <c r="Z35" s="20"/>
      <c r="AA35" s="153"/>
      <c r="AB35" s="65"/>
      <c r="AC35" s="20"/>
      <c r="AD35" s="65"/>
      <c r="AE35" s="20"/>
      <c r="AF35" s="67"/>
      <c r="AG35" s="150"/>
      <c r="AH35" s="156"/>
      <c r="AI35" s="150"/>
      <c r="AJ35" s="150"/>
      <c r="AK35" s="150"/>
      <c r="AL35" s="20"/>
    </row>
    <row r="36" spans="1:38" s="11" customFormat="1" ht="12">
      <c r="A36" s="91">
        <v>15</v>
      </c>
      <c r="B36" s="120" t="s">
        <v>13</v>
      </c>
      <c r="C36" s="20" t="s">
        <v>15</v>
      </c>
      <c r="D36" s="19">
        <f t="shared" si="3"/>
        <v>10</v>
      </c>
      <c r="E36" s="19">
        <f t="shared" si="1"/>
        <v>10</v>
      </c>
      <c r="F36" s="19" t="str">
        <f t="shared" si="1"/>
        <v/>
      </c>
      <c r="G36" s="19" t="str">
        <f t="shared" si="2"/>
        <v/>
      </c>
      <c r="H36" s="19" t="str">
        <f t="shared" si="2"/>
        <v/>
      </c>
      <c r="I36" s="19" t="str">
        <f t="shared" si="2"/>
        <v/>
      </c>
      <c r="J36" s="19">
        <f>IF(SUM(Q36,X36,AE36,AL36)=0,"",SUM(Q36,X36,AE36,AL36))</f>
        <v>1</v>
      </c>
      <c r="K36" s="19">
        <v>10</v>
      </c>
      <c r="L36" s="20"/>
      <c r="M36" s="20"/>
      <c r="N36" s="20"/>
      <c r="O36" s="20"/>
      <c r="P36" s="20"/>
      <c r="Q36" s="20">
        <v>1</v>
      </c>
      <c r="R36" s="67"/>
      <c r="S36" s="20"/>
      <c r="T36" s="153"/>
      <c r="U36" s="65"/>
      <c r="V36" s="20"/>
      <c r="W36" s="65"/>
      <c r="X36" s="20"/>
      <c r="Y36" s="67"/>
      <c r="Z36" s="20"/>
      <c r="AA36" s="153"/>
      <c r="AB36" s="65"/>
      <c r="AC36" s="20"/>
      <c r="AD36" s="65"/>
      <c r="AE36" s="20"/>
      <c r="AF36" s="67"/>
      <c r="AG36" s="150"/>
      <c r="AH36" s="156"/>
      <c r="AI36" s="150"/>
      <c r="AJ36" s="150"/>
      <c r="AK36" s="150"/>
      <c r="AL36" s="20"/>
    </row>
    <row r="37" spans="1:38" s="11" customFormat="1" ht="12">
      <c r="A37" s="162">
        <v>16</v>
      </c>
      <c r="B37" s="164" t="s">
        <v>85</v>
      </c>
      <c r="C37" s="165" t="s">
        <v>15</v>
      </c>
      <c r="D37" s="163">
        <f t="shared" si="3"/>
        <v>40</v>
      </c>
      <c r="E37" s="163">
        <f>IF(SUM(K37,R37,Y37,AF37)=0,"",SUM(K37,R37,Y37,AF37))</f>
        <v>20</v>
      </c>
      <c r="F37" s="163">
        <v>20</v>
      </c>
      <c r="G37" s="163"/>
      <c r="H37" s="163"/>
      <c r="I37" s="163"/>
      <c r="J37" s="163">
        <f>IF(SUM(Q37,X37,AE37,AL37)=0,"",SUM(Q37,X37,AE37,AL37))</f>
        <v>2</v>
      </c>
      <c r="K37" s="163">
        <v>20</v>
      </c>
      <c r="L37" s="165">
        <v>20</v>
      </c>
      <c r="M37" s="165"/>
      <c r="N37" s="165"/>
      <c r="O37" s="66"/>
      <c r="P37" s="66"/>
      <c r="Q37" s="66">
        <v>2</v>
      </c>
      <c r="R37" s="101"/>
      <c r="S37" s="66"/>
      <c r="T37" s="102"/>
      <c r="U37" s="102"/>
      <c r="V37" s="66"/>
      <c r="W37" s="102"/>
      <c r="X37" s="66"/>
      <c r="Y37" s="101"/>
      <c r="Z37" s="152"/>
      <c r="AA37" s="102"/>
      <c r="AB37" s="102"/>
      <c r="AC37" s="152"/>
      <c r="AD37" s="102"/>
      <c r="AE37" s="152"/>
      <c r="AF37" s="101"/>
      <c r="AG37" s="101"/>
      <c r="AH37" s="101"/>
      <c r="AI37" s="101"/>
      <c r="AJ37" s="101"/>
      <c r="AK37" s="101"/>
      <c r="AL37" s="152"/>
    </row>
    <row r="38" spans="1:38" s="11" customFormat="1" ht="12">
      <c r="A38" s="162">
        <v>17</v>
      </c>
      <c r="B38" s="164" t="s">
        <v>84</v>
      </c>
      <c r="C38" s="165" t="s">
        <v>15</v>
      </c>
      <c r="D38" s="163">
        <f t="shared" si="3"/>
        <v>15</v>
      </c>
      <c r="E38" s="163">
        <f>IF(SUM(K38,R38,Y38,AF38)=0,"",SUM(K38,R38,Y38,AF38))</f>
        <v>15</v>
      </c>
      <c r="F38" s="163" t="str">
        <f>IF(SUM(L38,S38,Z38,AG38)=0,"",SUM(L38,S38,Z38,AG38))</f>
        <v/>
      </c>
      <c r="G38" s="163" t="str">
        <f t="shared" ref="G38:I39" si="4">IF(SUM(N38,U38,AB38,AI38)=0,"",SUM(N38,U38,AB38,AI38))</f>
        <v/>
      </c>
      <c r="H38" s="163" t="str">
        <f t="shared" si="4"/>
        <v/>
      </c>
      <c r="I38" s="163" t="str">
        <f t="shared" si="4"/>
        <v/>
      </c>
      <c r="J38" s="163">
        <f>IF(SUM(Q38,AP36,AE38,AL38)=0,"",SUM(Q38,AE38,AL38))</f>
        <v>1</v>
      </c>
      <c r="K38" s="163">
        <v>15</v>
      </c>
      <c r="L38" s="165"/>
      <c r="M38" s="165"/>
      <c r="N38" s="165"/>
      <c r="O38" s="66"/>
      <c r="P38" s="66"/>
      <c r="Q38" s="66">
        <v>1</v>
      </c>
      <c r="R38" s="101"/>
      <c r="S38" s="152"/>
      <c r="T38" s="102"/>
      <c r="U38" s="102"/>
      <c r="V38" s="152"/>
      <c r="W38" s="102"/>
      <c r="X38" s="152"/>
      <c r="Y38" s="101"/>
      <c r="Z38" s="152"/>
      <c r="AA38" s="102"/>
      <c r="AB38" s="102"/>
      <c r="AC38" s="152"/>
      <c r="AD38" s="102"/>
      <c r="AE38" s="152"/>
      <c r="AF38" s="101"/>
      <c r="AG38" s="101"/>
      <c r="AH38" s="101"/>
      <c r="AI38" s="101"/>
      <c r="AJ38" s="101"/>
      <c r="AK38" s="101"/>
      <c r="AL38" s="152"/>
    </row>
    <row r="39" spans="1:38" s="159" customFormat="1" ht="23.25" thickBot="1">
      <c r="A39" s="158">
        <v>18</v>
      </c>
      <c r="B39" s="167" t="s">
        <v>113</v>
      </c>
      <c r="C39" s="165" t="s">
        <v>15</v>
      </c>
      <c r="D39" s="163">
        <f t="shared" ref="D39" si="5">SUM(E39:I39)</f>
        <v>15</v>
      </c>
      <c r="E39" s="163">
        <f>IF(SUM(K39,R39,Y39,AF39)=0,"",SUM(K39,R39,Y39,AF39))</f>
        <v>15</v>
      </c>
      <c r="F39" s="163" t="str">
        <f>IF(SUM(L39,S39,Z39,AG39)=0,"",SUM(L39,S39,Z39,AG39))</f>
        <v/>
      </c>
      <c r="G39" s="163" t="str">
        <f t="shared" si="4"/>
        <v/>
      </c>
      <c r="H39" s="163" t="str">
        <f t="shared" si="4"/>
        <v/>
      </c>
      <c r="I39" s="163" t="str">
        <f t="shared" si="4"/>
        <v/>
      </c>
      <c r="J39" s="163">
        <f>IF(SUM(Q39,AP37,AE39,AL39)=0,"",SUM(Q39,AE39,AL39))</f>
        <v>1</v>
      </c>
      <c r="K39" s="163">
        <v>15</v>
      </c>
      <c r="L39" s="165"/>
      <c r="M39" s="165"/>
      <c r="N39" s="165"/>
      <c r="O39" s="152"/>
      <c r="P39" s="152"/>
      <c r="Q39" s="152">
        <v>1</v>
      </c>
      <c r="R39" s="101"/>
      <c r="S39" s="103"/>
      <c r="T39" s="102"/>
      <c r="U39" s="102"/>
      <c r="V39" s="103"/>
      <c r="W39" s="102"/>
      <c r="X39" s="103"/>
      <c r="Y39" s="101"/>
      <c r="Z39" s="103"/>
      <c r="AA39" s="102"/>
      <c r="AB39" s="102"/>
      <c r="AC39" s="103"/>
      <c r="AD39" s="102"/>
      <c r="AE39" s="103"/>
      <c r="AF39" s="101"/>
      <c r="AG39" s="160"/>
      <c r="AH39" s="160"/>
      <c r="AI39" s="160"/>
      <c r="AJ39" s="160"/>
      <c r="AK39" s="101"/>
      <c r="AL39" s="160"/>
    </row>
    <row r="40" spans="1:38" s="11" customFormat="1" thickBot="1">
      <c r="A40" s="208" t="s">
        <v>74</v>
      </c>
      <c r="B40" s="209"/>
      <c r="C40" s="52"/>
      <c r="D40" s="53">
        <f>SUM(D12:D14,D16:D24,D26,D29:D30,D32:D39)</f>
        <v>475</v>
      </c>
      <c r="E40" s="53">
        <f>SUM(E12:E14,E16:E24,E26,E29:E30,E32:E38)</f>
        <v>300</v>
      </c>
      <c r="F40" s="53">
        <f>SUM(F12:F14,F16:F24,F26,F29:F30,F32:F38)</f>
        <v>135</v>
      </c>
      <c r="G40" s="53">
        <f>SUM(G16:G24,G26,G29:G30,G32:G38)</f>
        <v>0</v>
      </c>
      <c r="H40" s="53">
        <f>SUM(H16:H24,H26,H29:H30,H32:H38)</f>
        <v>0</v>
      </c>
      <c r="I40" s="53">
        <f>SUM(I12:I14,I16:I24,I26,I29:I30,I32:I38)</f>
        <v>25</v>
      </c>
      <c r="J40" s="53">
        <f>SUM(J12:J14,J16:J24,J26,J29:J30,J32:J38)</f>
        <v>32</v>
      </c>
      <c r="K40" s="53">
        <f>SUM(K12:K14,K16:K24,K26,K29:K30,K32:K39)</f>
        <v>255</v>
      </c>
      <c r="L40" s="54">
        <f>SUM(L12:L14,L16:L24,L26,L29:L30,L32:L38)</f>
        <v>85</v>
      </c>
      <c r="M40" s="54">
        <f>SUM(M12:M14,M16:M24,M26,M29:M30,M32:M38)</f>
        <v>5</v>
      </c>
      <c r="N40" s="54">
        <f>SUM(N16:N24,N26,N29:N30,N32:N38)</f>
        <v>0</v>
      </c>
      <c r="O40" s="54">
        <f>SUM(O16:O24,O26,O29:O30,O32:O38)</f>
        <v>0</v>
      </c>
      <c r="P40" s="54">
        <f>SUM(P16:P24,P26,P29:P30,P32:P38)</f>
        <v>0</v>
      </c>
      <c r="Q40" s="53">
        <f>SUM(Q12:Q14, Q16:Q24,Q26,Q29:Q30,Q32:Q39)</f>
        <v>23</v>
      </c>
      <c r="R40" s="52">
        <f>SUM(R16:R24,R26,R29:R30,R32:R38)</f>
        <v>0</v>
      </c>
      <c r="S40" s="52">
        <f>SUM(S16:S24,S26,S29:S30,S32:S38)</f>
        <v>0</v>
      </c>
      <c r="T40" s="155">
        <f>SUM(T12:T14,T16:T24,T26,T29:T30,T32:T38)</f>
        <v>0</v>
      </c>
      <c r="U40" s="52">
        <f>SUM(U16:U24,U26,U29:U30,U32:U38)</f>
        <v>0</v>
      </c>
      <c r="V40" s="52">
        <f>SUM(V16:V24,V26,V29:V30,V32:V38)</f>
        <v>0</v>
      </c>
      <c r="W40" s="52">
        <f>SUM(W16:W24,W26,W29:W30,W32:W38)</f>
        <v>0</v>
      </c>
      <c r="X40" s="52">
        <f>SUM(X16:X24,X26,X29:X30,X33:X38)</f>
        <v>0</v>
      </c>
      <c r="Y40" s="52">
        <f t="shared" ref="Y40:AL40" si="6">SUM(Y16:Y24,Y26,Y29:Y30,Y32:Y38)</f>
        <v>60</v>
      </c>
      <c r="Z40" s="52">
        <f t="shared" si="6"/>
        <v>45</v>
      </c>
      <c r="AA40" s="155">
        <f>SUM(AA12:AA14,AA16:AA24,AA26,AA29:AA30,AA32:AA38)</f>
        <v>0</v>
      </c>
      <c r="AB40" s="52">
        <f t="shared" si="6"/>
        <v>0</v>
      </c>
      <c r="AC40" s="52">
        <f t="shared" si="6"/>
        <v>0</v>
      </c>
      <c r="AD40" s="52">
        <f t="shared" si="6"/>
        <v>25</v>
      </c>
      <c r="AE40" s="52">
        <f t="shared" si="6"/>
        <v>10</v>
      </c>
      <c r="AF40" s="52">
        <f t="shared" si="6"/>
        <v>0</v>
      </c>
      <c r="AG40" s="52">
        <f t="shared" si="6"/>
        <v>0</v>
      </c>
      <c r="AH40" s="155">
        <f>SUM(AH12:AH14,AH16:AH24,AH26,AH29:AH30,AH32:AH38)</f>
        <v>0</v>
      </c>
      <c r="AI40" s="52">
        <f t="shared" si="6"/>
        <v>0</v>
      </c>
      <c r="AJ40" s="161">
        <f t="shared" si="6"/>
        <v>0</v>
      </c>
      <c r="AK40" s="151">
        <f t="shared" si="6"/>
        <v>0</v>
      </c>
      <c r="AL40" s="55">
        <f t="shared" si="6"/>
        <v>0</v>
      </c>
    </row>
    <row r="41" spans="1:38" s="38" customFormat="1" ht="12">
      <c r="A41" s="194" t="s">
        <v>58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6"/>
    </row>
    <row r="42" spans="1:38" s="11" customFormat="1" ht="12">
      <c r="A42" s="186">
        <v>19</v>
      </c>
      <c r="B42" s="198" t="s">
        <v>35</v>
      </c>
      <c r="C42" s="20" t="s">
        <v>16</v>
      </c>
      <c r="D42" s="190">
        <f>SUM(E42:I44)</f>
        <v>45</v>
      </c>
      <c r="E42" s="190">
        <f>IF(SUM(K42:K44,R42:R44,Y42:Y44,AF42:AF44)=0,"",SUM(K42:K44,R42:R44,Y42:Y44,AF42:AF44))</f>
        <v>20</v>
      </c>
      <c r="F42" s="190">
        <f>IF(SUM(L42:L44,S42:S44,Z42:Z44,AG42:AG44)=0,"",SUM(L42:L44,S42:S44,Z42:Z44,AG42:AG44))</f>
        <v>10</v>
      </c>
      <c r="G42" s="190" t="str">
        <f>IF(SUM(N42:N44,U42:U44,AB42:AB44,AI42:AI44)=0,"",SUM(N42:N44,U42:U44,AB42:AB44,AI42:AI44))</f>
        <v/>
      </c>
      <c r="H42" s="190" t="str">
        <f>IF(SUM(O42:O44,V42:V44,AC42:AC44,AJ42:AJ44)=0,"",SUM(O42:O44,V42:V44,AC42:AC44,AJ42:AJ44))</f>
        <v/>
      </c>
      <c r="I42" s="190">
        <f>IF(SUM(P42:P44,W42:W44,AD42:AD44,AK42:AK44)=0,"",SUM(P42:P44,W42:W44,AD42:AD44,AK42:AK44))</f>
        <v>15</v>
      </c>
      <c r="J42" s="190">
        <f>IF(SUM(Q42:Q44,X42:X44,AE42:AE44,AL42:AL44)=0,"",SUM(Q42:Q44,X42:X44,AE42:AE44,AL42:AL44))</f>
        <v>4</v>
      </c>
      <c r="K42" s="20"/>
      <c r="L42" s="20"/>
      <c r="M42" s="20"/>
      <c r="N42" s="20"/>
      <c r="O42" s="20"/>
      <c r="P42" s="20"/>
      <c r="Q42" s="20"/>
      <c r="R42" s="19">
        <v>20</v>
      </c>
      <c r="S42" s="20"/>
      <c r="T42" s="20"/>
      <c r="U42" s="20"/>
      <c r="V42" s="20"/>
      <c r="W42" s="20"/>
      <c r="X42" s="19">
        <v>2</v>
      </c>
      <c r="Y42" s="20"/>
      <c r="Z42" s="20"/>
      <c r="AA42" s="20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</row>
    <row r="43" spans="1:38" s="11" customFormat="1" ht="12">
      <c r="A43" s="197"/>
      <c r="B43" s="199"/>
      <c r="C43" s="20" t="s">
        <v>15</v>
      </c>
      <c r="D43" s="201"/>
      <c r="E43" s="201"/>
      <c r="F43" s="201"/>
      <c r="G43" s="201"/>
      <c r="H43" s="201"/>
      <c r="I43" s="201"/>
      <c r="J43" s="201"/>
      <c r="K43" s="20"/>
      <c r="L43" s="20"/>
      <c r="M43" s="20"/>
      <c r="N43" s="20"/>
      <c r="O43" s="20"/>
      <c r="P43" s="20"/>
      <c r="Q43" s="20"/>
      <c r="R43" s="20"/>
      <c r="S43" s="19">
        <v>10</v>
      </c>
      <c r="T43" s="19"/>
      <c r="U43" s="20"/>
      <c r="V43" s="20"/>
      <c r="W43" s="20"/>
      <c r="X43" s="20">
        <v>1</v>
      </c>
      <c r="Y43" s="20"/>
      <c r="Z43" s="20"/>
      <c r="AA43" s="20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s="11" customFormat="1" ht="12">
      <c r="A44" s="187"/>
      <c r="B44" s="200"/>
      <c r="C44" s="20" t="s">
        <v>15</v>
      </c>
      <c r="D44" s="191"/>
      <c r="E44" s="191"/>
      <c r="F44" s="191"/>
      <c r="G44" s="191"/>
      <c r="H44" s="191"/>
      <c r="I44" s="191"/>
      <c r="J44" s="191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19">
        <v>15</v>
      </c>
      <c r="X44" s="20">
        <v>1</v>
      </c>
      <c r="Y44" s="20"/>
      <c r="Z44" s="20"/>
      <c r="AA44" s="20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1:38" s="11" customFormat="1" ht="12">
      <c r="A45" s="186">
        <v>20</v>
      </c>
      <c r="B45" s="198" t="s">
        <v>36</v>
      </c>
      <c r="C45" s="20" t="s">
        <v>16</v>
      </c>
      <c r="D45" s="190">
        <f t="shared" ref="D45" si="7">SUM(E45:I47)</f>
        <v>45</v>
      </c>
      <c r="E45" s="190">
        <f>IF(SUM(K45:K47,R45:R47,Y45:Y47,AF45:AF47)=0,"",SUM(K45:K47,R45:R47,Y45:Y47,AF45:AF47))</f>
        <v>20</v>
      </c>
      <c r="F45" s="190">
        <f>IF(SUM(L45:L47,S45:S47,Z45:Z47,AG45:AG47)=0,"",SUM(L45:L47,S45:S47,Z45:Z47,AG45:AG47))</f>
        <v>10</v>
      </c>
      <c r="G45" s="190" t="str">
        <f>IF(SUM(N45:N47,U45:U47,AB45:AB47,AI45:AI47)=0,"",SUM(N45:N47,U45:U47,AB45:AB47,AI45:AI47))</f>
        <v/>
      </c>
      <c r="H45" s="190" t="str">
        <f>IF(SUM(O45:O47,V45:V47,AC45:AC47,AJ45:AJ47)=0,"",SUM(O45:O47,V45:V47,AC45:AC47,AJ45:AJ47))</f>
        <v/>
      </c>
      <c r="I45" s="190">
        <f>IF(SUM(P45:P47,W45:W47,AD45:AD47,AK45:AK47)=0,"",SUM(P45:P47,W45:W47,AD45:AD47,AK45:AK47))</f>
        <v>15</v>
      </c>
      <c r="J45" s="190">
        <f>IF(SUM(Q45:Q47,X45:X47,AE45:AE47,AL45:AL47)=0,"",SUM(Q45:Q47,X45:X47,AE45:AE47,AL45:AL47))</f>
        <v>4</v>
      </c>
      <c r="K45" s="20"/>
      <c r="L45" s="20"/>
      <c r="M45" s="20"/>
      <c r="N45" s="20"/>
      <c r="O45" s="20"/>
      <c r="P45" s="20"/>
      <c r="Q45" s="20"/>
      <c r="R45" s="19">
        <v>20</v>
      </c>
      <c r="S45" s="20"/>
      <c r="T45" s="20"/>
      <c r="U45" s="20"/>
      <c r="V45" s="20"/>
      <c r="W45" s="20"/>
      <c r="X45" s="20">
        <v>2</v>
      </c>
      <c r="Y45" s="20"/>
      <c r="Z45" s="20"/>
      <c r="AA45" s="20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s="11" customFormat="1" ht="12">
      <c r="A46" s="197"/>
      <c r="B46" s="199"/>
      <c r="C46" s="20" t="s">
        <v>15</v>
      </c>
      <c r="D46" s="201"/>
      <c r="E46" s="201"/>
      <c r="F46" s="201"/>
      <c r="G46" s="201"/>
      <c r="H46" s="201"/>
      <c r="I46" s="201"/>
      <c r="J46" s="201"/>
      <c r="K46" s="20"/>
      <c r="L46" s="20"/>
      <c r="M46" s="20"/>
      <c r="N46" s="20"/>
      <c r="O46" s="20"/>
      <c r="P46" s="20"/>
      <c r="Q46" s="20"/>
      <c r="R46" s="20"/>
      <c r="S46" s="19">
        <v>10</v>
      </c>
      <c r="T46" s="19"/>
      <c r="U46" s="20"/>
      <c r="V46" s="20"/>
      <c r="W46" s="20"/>
      <c r="X46" s="20">
        <v>1</v>
      </c>
      <c r="Y46" s="20"/>
      <c r="Z46" s="20"/>
      <c r="AA46" s="20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</row>
    <row r="47" spans="1:38" s="11" customFormat="1" ht="12">
      <c r="A47" s="187"/>
      <c r="B47" s="200"/>
      <c r="C47" s="20" t="s">
        <v>15</v>
      </c>
      <c r="D47" s="191"/>
      <c r="E47" s="191"/>
      <c r="F47" s="191"/>
      <c r="G47" s="191"/>
      <c r="H47" s="191"/>
      <c r="I47" s="191"/>
      <c r="J47" s="191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19">
        <v>15</v>
      </c>
      <c r="X47" s="20">
        <v>1</v>
      </c>
      <c r="Y47" s="20"/>
      <c r="Z47" s="20"/>
      <c r="AA47" s="20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1" customFormat="1" ht="12">
      <c r="A48" s="186">
        <v>21</v>
      </c>
      <c r="B48" s="198" t="s">
        <v>37</v>
      </c>
      <c r="C48" s="20" t="s">
        <v>16</v>
      </c>
      <c r="D48" s="190">
        <f t="shared" ref="D48" si="8">SUM(E48:I50)</f>
        <v>45</v>
      </c>
      <c r="E48" s="190">
        <f>IF(SUM(K48:K50,R48:R50,Y48:Y50,AF48:AF50)=0,"",SUM(K48:K50,R48:R50,Y48:Y50,AF48:AF50))</f>
        <v>20</v>
      </c>
      <c r="F48" s="190">
        <f>SUM(S49,T49)</f>
        <v>10</v>
      </c>
      <c r="G48" s="190" t="str">
        <f>IF(SUM(N48:N50,U48:U50,AB48:AB50,AI48:AI50)=0,"",SUM(N48:N50,U48:U50,AB48:AB50,AI48:AI50))</f>
        <v/>
      </c>
      <c r="H48" s="190" t="str">
        <f>IF(SUM(O48:O50,V48:V50,AC48:AC50,AJ48:AJ50)=0,"",SUM(O48:O50,V48:V50,AC48:AC50,AJ48:AJ50))</f>
        <v/>
      </c>
      <c r="I48" s="190">
        <f>IF(SUM(P48:P50,W48:W50,AD48:AD50,AK48:AK50)=0,"",SUM(P48:P50,W48:W50,AD48:AD50,AK48:AK50))</f>
        <v>15</v>
      </c>
      <c r="J48" s="190">
        <f>IF(SUM(Q48:Q50,X48:X50,AE48:AE50,AL48:AL50)=0,"",SUM(Q48:Q50,X48:X50,AE48:AE50,AL48:AL50))</f>
        <v>4</v>
      </c>
      <c r="K48" s="20"/>
      <c r="L48" s="20"/>
      <c r="M48" s="20"/>
      <c r="N48" s="20"/>
      <c r="O48" s="20"/>
      <c r="P48" s="20"/>
      <c r="Q48" s="20"/>
      <c r="R48" s="19">
        <v>20</v>
      </c>
      <c r="S48" s="20"/>
      <c r="T48" s="20"/>
      <c r="U48" s="20"/>
      <c r="V48" s="20"/>
      <c r="W48" s="20"/>
      <c r="X48" s="20">
        <v>2</v>
      </c>
      <c r="Y48" s="20"/>
      <c r="Z48" s="20"/>
      <c r="AA48" s="20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</row>
    <row r="49" spans="1:38" s="11" customFormat="1" ht="12">
      <c r="A49" s="197"/>
      <c r="B49" s="199"/>
      <c r="C49" s="20" t="s">
        <v>15</v>
      </c>
      <c r="D49" s="201"/>
      <c r="E49" s="201"/>
      <c r="F49" s="201"/>
      <c r="G49" s="201"/>
      <c r="H49" s="201"/>
      <c r="I49" s="201"/>
      <c r="J49" s="201"/>
      <c r="K49" s="20"/>
      <c r="L49" s="20"/>
      <c r="M49" s="20"/>
      <c r="N49" s="20"/>
      <c r="O49" s="20"/>
      <c r="P49" s="20"/>
      <c r="Q49" s="20"/>
      <c r="R49" s="20"/>
      <c r="S49" s="19">
        <v>5</v>
      </c>
      <c r="T49" s="168">
        <v>5</v>
      </c>
      <c r="U49" s="20"/>
      <c r="V49" s="20"/>
      <c r="W49" s="20"/>
      <c r="X49" s="20">
        <v>1</v>
      </c>
      <c r="Y49" s="20"/>
      <c r="Z49" s="20"/>
      <c r="AA49" s="20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38" s="11" customFormat="1" ht="12">
      <c r="A50" s="187"/>
      <c r="B50" s="200"/>
      <c r="C50" s="20" t="s">
        <v>15</v>
      </c>
      <c r="D50" s="191"/>
      <c r="E50" s="191"/>
      <c r="F50" s="191"/>
      <c r="G50" s="191"/>
      <c r="H50" s="191"/>
      <c r="I50" s="191"/>
      <c r="J50" s="19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19">
        <v>15</v>
      </c>
      <c r="X50" s="20">
        <v>1</v>
      </c>
      <c r="Y50" s="20"/>
      <c r="Z50" s="20"/>
      <c r="AA50" s="20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1" customFormat="1" ht="12">
      <c r="A51" s="186">
        <v>22</v>
      </c>
      <c r="B51" s="198" t="s">
        <v>38</v>
      </c>
      <c r="C51" s="20" t="s">
        <v>15</v>
      </c>
      <c r="D51" s="190">
        <f t="shared" ref="D51" si="9">SUM(E51:I53)</f>
        <v>45</v>
      </c>
      <c r="E51" s="190">
        <f>IF(SUM(K51:K53,R51:R53,Y51:Y53,AF51:AF53)=0,"",SUM(K51:K53,R51:R53,Y51:Y53,AF51:AF53))</f>
        <v>20</v>
      </c>
      <c r="F51" s="190">
        <f>IF(SUM(L51:L53,S51:S53,Z51:Z53,AG51:AG53)=0,"",SUM(L51:L53,S51:S53,Z51:Z53,AG51:AG53))</f>
        <v>10</v>
      </c>
      <c r="G51" s="190" t="str">
        <f>IF(SUM(N51:N53,U51:U53,AB51:AB53,AI51:AI53)=0,"",SUM(N51:N53,U51:U53,AB51:AB53,AI51:AI53))</f>
        <v/>
      </c>
      <c r="H51" s="190" t="str">
        <f>IF(SUM(O51:O53,V51:V53,AC51:AC53,AJ51:AJ53)=0,"",SUM(O51:O53,V51:V53,AC51:AC53,AJ51:AJ53))</f>
        <v/>
      </c>
      <c r="I51" s="190">
        <f>IF(SUM(P51:P53,W51:W53,AD51:AD53,AK51:AK53)=0,"",SUM(P51:P53,W51:W53,AD51:AD53,AK51:AK53))</f>
        <v>15</v>
      </c>
      <c r="J51" s="190">
        <f>IF(SUM(Q51:Q53,X51:X53,AE51:AE53,AL51:AL53)=0,"",SUM(Q51:Q53,X51:X53,AE51:AE53,AL51:AL53))</f>
        <v>4</v>
      </c>
      <c r="K51" s="20"/>
      <c r="L51" s="20"/>
      <c r="M51" s="20"/>
      <c r="N51" s="20"/>
      <c r="O51" s="20"/>
      <c r="P51" s="20"/>
      <c r="Q51" s="20"/>
      <c r="R51" s="19">
        <v>20</v>
      </c>
      <c r="S51" s="20"/>
      <c r="T51" s="20"/>
      <c r="U51" s="20"/>
      <c r="V51" s="20"/>
      <c r="W51" s="20"/>
      <c r="X51" s="20">
        <v>2</v>
      </c>
      <c r="Y51" s="20"/>
      <c r="Z51" s="20"/>
      <c r="AA51" s="20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38" s="11" customFormat="1" ht="12">
      <c r="A52" s="197"/>
      <c r="B52" s="199"/>
      <c r="C52" s="20" t="s">
        <v>15</v>
      </c>
      <c r="D52" s="201"/>
      <c r="E52" s="201"/>
      <c r="F52" s="201"/>
      <c r="G52" s="201"/>
      <c r="H52" s="201"/>
      <c r="I52" s="201"/>
      <c r="J52" s="201"/>
      <c r="K52" s="20"/>
      <c r="L52" s="20"/>
      <c r="M52" s="20"/>
      <c r="N52" s="20"/>
      <c r="O52" s="20"/>
      <c r="P52" s="20"/>
      <c r="Q52" s="20"/>
      <c r="R52" s="20"/>
      <c r="S52" s="19">
        <v>10</v>
      </c>
      <c r="T52" s="19"/>
      <c r="U52" s="20"/>
      <c r="V52" s="20"/>
      <c r="W52" s="20"/>
      <c r="X52" s="20">
        <v>1</v>
      </c>
      <c r="Y52" s="20"/>
      <c r="Z52" s="20"/>
      <c r="AA52" s="20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1:38" s="11" customFormat="1" ht="12">
      <c r="A53" s="187"/>
      <c r="B53" s="200"/>
      <c r="C53" s="20" t="s">
        <v>15</v>
      </c>
      <c r="D53" s="191"/>
      <c r="E53" s="191"/>
      <c r="F53" s="191"/>
      <c r="G53" s="191"/>
      <c r="H53" s="191"/>
      <c r="I53" s="191"/>
      <c r="J53" s="191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19">
        <v>15</v>
      </c>
      <c r="X53" s="20">
        <v>1</v>
      </c>
      <c r="Y53" s="20"/>
      <c r="Z53" s="20"/>
      <c r="AA53" s="20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pans="1:38" s="11" customFormat="1" ht="12">
      <c r="A54" s="186">
        <v>23</v>
      </c>
      <c r="B54" s="192" t="s">
        <v>39</v>
      </c>
      <c r="C54" s="20" t="s">
        <v>15</v>
      </c>
      <c r="D54" s="190">
        <f>SUM(E54:I55)</f>
        <v>30</v>
      </c>
      <c r="E54" s="190">
        <f>IF(SUM(K54:K55,R54:R55,Y54:Y55,AF54:AF55)=0,"",SUM(K54:K55,R54:R55,Y54:Y55,AF54:AF55))</f>
        <v>15</v>
      </c>
      <c r="F54" s="190">
        <f>SUM(S55,T55)</f>
        <v>15</v>
      </c>
      <c r="G54" s="190" t="str">
        <f>IF(SUM(N54:N55,U54:U55,AB54:AB55,AI54:AI55)=0,"",SUM(N54:N55,U54:U55,AB54:AB55,AI54:AI55))</f>
        <v/>
      </c>
      <c r="H54" s="190" t="str">
        <f>IF(SUM(O54:O55,V54:V55,AC54:AC55,AJ54:AJ55)=0,"",SUM(O54:O55,V54:V55,AC54:AC55,AJ54:AJ55))</f>
        <v/>
      </c>
      <c r="I54" s="190" t="str">
        <f>IF(SUM(P54:P55,W54:W55,AD54:AD55,AK54:AK55)=0,"",SUM(P54:P55,W54:W55,AD54:AD55,AK54:AK55))</f>
        <v/>
      </c>
      <c r="J54" s="190">
        <f>IF(SUM(Q54:Q55,X54:X55,AE54:AE55,AL54:AL55)=0,"",SUM(Q54:Q55,X54:X55,AE54:AE55,AL54:AL55))</f>
        <v>2</v>
      </c>
      <c r="K54" s="20"/>
      <c r="L54" s="20"/>
      <c r="M54" s="20"/>
      <c r="N54" s="20"/>
      <c r="O54" s="20"/>
      <c r="P54" s="20"/>
      <c r="Q54" s="20"/>
      <c r="R54" s="19">
        <v>15</v>
      </c>
      <c r="S54" s="20"/>
      <c r="T54" s="20"/>
      <c r="U54" s="20"/>
      <c r="V54" s="20"/>
      <c r="W54" s="20"/>
      <c r="X54" s="20">
        <v>1</v>
      </c>
      <c r="Y54" s="20"/>
      <c r="Z54" s="20"/>
      <c r="AA54" s="20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1:38" s="11" customFormat="1" ht="12">
      <c r="A55" s="187"/>
      <c r="B55" s="193"/>
      <c r="C55" s="20" t="s">
        <v>15</v>
      </c>
      <c r="D55" s="191"/>
      <c r="E55" s="191"/>
      <c r="F55" s="191"/>
      <c r="G55" s="191"/>
      <c r="H55" s="191"/>
      <c r="I55" s="191"/>
      <c r="J55" s="191"/>
      <c r="K55" s="20"/>
      <c r="L55" s="20"/>
      <c r="M55" s="20"/>
      <c r="N55" s="20"/>
      <c r="O55" s="20"/>
      <c r="P55" s="20"/>
      <c r="Q55" s="20"/>
      <c r="R55" s="20"/>
      <c r="S55" s="19">
        <v>10</v>
      </c>
      <c r="T55" s="168">
        <v>5</v>
      </c>
      <c r="U55" s="20"/>
      <c r="V55" s="20"/>
      <c r="W55" s="20"/>
      <c r="X55" s="20">
        <v>1</v>
      </c>
      <c r="Y55" s="20"/>
      <c r="Z55" s="20"/>
      <c r="AA55" s="20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</row>
    <row r="56" spans="1:38" s="38" customFormat="1" ht="12">
      <c r="A56" s="183" t="s">
        <v>80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5"/>
    </row>
    <row r="57" spans="1:38" s="11" customFormat="1" ht="12">
      <c r="A57" s="186">
        <v>24</v>
      </c>
      <c r="B57" s="198" t="s">
        <v>40</v>
      </c>
      <c r="C57" s="20" t="s">
        <v>15</v>
      </c>
      <c r="D57" s="190">
        <f t="shared" ref="D57" si="10">SUM(E57:I59)</f>
        <v>45</v>
      </c>
      <c r="E57" s="190">
        <f>IF(SUM(K57:K59,R57:R59,Y57:Y59,AF57:AF59)=0,"",SUM(K57:K59,R57:R59,Y57:Y59,AF57:AF59))</f>
        <v>15</v>
      </c>
      <c r="F57" s="190">
        <f>SUM(S58,T58)</f>
        <v>15</v>
      </c>
      <c r="G57" s="190" t="str">
        <f>IF(SUM(N57:N59,U57:U59,AB57:AB59,AI57:AI59)=0,"",SUM(N57:N59,U57:U59,AB57:AB59,AI57:AI59))</f>
        <v/>
      </c>
      <c r="H57" s="190" t="str">
        <f>IF(SUM(O57:O59,V57:V59,AC57:AC59,AJ57:AJ59)=0,"",SUM(O57:O59,V57:V59,AC57:AC59,AJ57:AJ59))</f>
        <v/>
      </c>
      <c r="I57" s="190">
        <f>IF(SUM(P57:P59,W57:W59,AD57:AD59,AK57:AK59)=0,"",SUM(P57:P59,W57:W59,AD57:AD59,AK57:AK59))</f>
        <v>15</v>
      </c>
      <c r="J57" s="190">
        <f>IF(SUM(Q57:Q59,X57:X59,AE57:AE59,AL57:AL59)=0,"",SUM(Q57:Q59,X57:X59,AE57:AE59,AL57:AL59))</f>
        <v>3</v>
      </c>
      <c r="K57" s="20"/>
      <c r="L57" s="20"/>
      <c r="M57" s="20"/>
      <c r="N57" s="20"/>
      <c r="O57" s="20"/>
      <c r="P57" s="20"/>
      <c r="Q57" s="20"/>
      <c r="R57" s="19">
        <v>15</v>
      </c>
      <c r="S57" s="20"/>
      <c r="T57" s="20"/>
      <c r="U57" s="20"/>
      <c r="V57" s="20"/>
      <c r="W57" s="20"/>
      <c r="X57" s="20">
        <v>1</v>
      </c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</row>
    <row r="58" spans="1:38" s="11" customFormat="1" ht="12">
      <c r="A58" s="197"/>
      <c r="B58" s="199"/>
      <c r="C58" s="20" t="s">
        <v>15</v>
      </c>
      <c r="D58" s="201"/>
      <c r="E58" s="201"/>
      <c r="F58" s="201"/>
      <c r="G58" s="201"/>
      <c r="H58" s="201"/>
      <c r="I58" s="201"/>
      <c r="J58" s="201"/>
      <c r="K58" s="20"/>
      <c r="L58" s="20"/>
      <c r="M58" s="20"/>
      <c r="N58" s="20"/>
      <c r="O58" s="20"/>
      <c r="P58" s="20"/>
      <c r="Q58" s="20"/>
      <c r="R58" s="20"/>
      <c r="S58" s="19">
        <v>10</v>
      </c>
      <c r="T58" s="168">
        <v>5</v>
      </c>
      <c r="U58" s="20"/>
      <c r="V58" s="20"/>
      <c r="W58" s="20"/>
      <c r="X58" s="20">
        <v>1</v>
      </c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s="11" customFormat="1" ht="12">
      <c r="A59" s="187"/>
      <c r="B59" s="200"/>
      <c r="C59" s="20" t="s">
        <v>15</v>
      </c>
      <c r="D59" s="191"/>
      <c r="E59" s="191"/>
      <c r="F59" s="191"/>
      <c r="G59" s="191"/>
      <c r="H59" s="191"/>
      <c r="I59" s="191"/>
      <c r="J59" s="19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9">
        <v>15</v>
      </c>
      <c r="X59" s="20">
        <v>1</v>
      </c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s="11" customFormat="1" ht="12" customHeight="1">
      <c r="A60" s="186">
        <v>25</v>
      </c>
      <c r="B60" s="198" t="s">
        <v>60</v>
      </c>
      <c r="C60" s="20" t="s">
        <v>15</v>
      </c>
      <c r="D60" s="190">
        <f t="shared" ref="D60" si="11">SUM(E60:I62)</f>
        <v>45</v>
      </c>
      <c r="E60" s="190">
        <f>IF(SUM(K60:K62,R60:R62,Y60:Y62,AF60:AF62)=0,"",SUM(K60:K62,R60:R62,Y60:Y62,AF60:AF62))</f>
        <v>15</v>
      </c>
      <c r="F60" s="190">
        <f>IF(SUM(L60:L62,S60:S62,Z60:Z62,AG60:AG62)=0,"",SUM(L60:L62,S60:S62,Z60:Z62,AG60:AG62))</f>
        <v>15</v>
      </c>
      <c r="G60" s="190" t="str">
        <f>IF(SUM(N60:N62,U60:U62,AB60:AB62,AI60:AI62)=0,"",SUM(N60:N62,U60:U62,AB60:AB62,AI60:AI62))</f>
        <v/>
      </c>
      <c r="H60" s="190" t="str">
        <f>IF(SUM(O60:O62,V60:V62,AC60:AC62,AJ60:AJ62)=0,"",SUM(O60:O62,V60:V62,AC60:AC62,AJ60:AJ62))</f>
        <v/>
      </c>
      <c r="I60" s="190">
        <f>IF(SUM(P60:P62,W60:W62,AD60:AD62,AK60:AK62)=0,"",SUM(P60:P62,W60:W62,AD60:AD62,AK60:AK62))</f>
        <v>15</v>
      </c>
      <c r="J60" s="190">
        <f>IF(SUM(Q60:Q62,X60:X62,AE60:AE62,AL60:AL62)=0,"",SUM(Q60:Q62,X60:X62,AE60:AE62,AL60:AL62))</f>
        <v>3</v>
      </c>
      <c r="K60" s="20"/>
      <c r="L60" s="20"/>
      <c r="M60" s="20"/>
      <c r="N60" s="20"/>
      <c r="O60" s="20"/>
      <c r="P60" s="20"/>
      <c r="Q60" s="20"/>
      <c r="R60" s="19">
        <v>15</v>
      </c>
      <c r="S60" s="20"/>
      <c r="T60" s="20"/>
      <c r="U60" s="20"/>
      <c r="V60" s="20"/>
      <c r="W60" s="20"/>
      <c r="X60" s="20">
        <v>1</v>
      </c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</row>
    <row r="61" spans="1:38" s="11" customFormat="1" ht="12">
      <c r="A61" s="197"/>
      <c r="B61" s="199"/>
      <c r="C61" s="20" t="s">
        <v>15</v>
      </c>
      <c r="D61" s="201"/>
      <c r="E61" s="201"/>
      <c r="F61" s="201"/>
      <c r="G61" s="201"/>
      <c r="H61" s="201"/>
      <c r="I61" s="201"/>
      <c r="J61" s="201"/>
      <c r="K61" s="20"/>
      <c r="L61" s="20"/>
      <c r="M61" s="20"/>
      <c r="N61" s="20"/>
      <c r="O61" s="20"/>
      <c r="P61" s="20"/>
      <c r="Q61" s="20"/>
      <c r="R61" s="20"/>
      <c r="S61" s="19">
        <v>15</v>
      </c>
      <c r="T61" s="19"/>
      <c r="U61" s="20"/>
      <c r="V61" s="20"/>
      <c r="W61" s="20"/>
      <c r="X61" s="20">
        <v>1</v>
      </c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s="11" customFormat="1" ht="12">
      <c r="A62" s="187"/>
      <c r="B62" s="97" t="s">
        <v>61</v>
      </c>
      <c r="C62" s="20" t="s">
        <v>15</v>
      </c>
      <c r="D62" s="191"/>
      <c r="E62" s="191"/>
      <c r="F62" s="191"/>
      <c r="G62" s="191"/>
      <c r="H62" s="191"/>
      <c r="I62" s="191"/>
      <c r="J62" s="191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19">
        <v>15</v>
      </c>
      <c r="X62" s="20">
        <v>1</v>
      </c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s="11" customFormat="1" ht="12">
      <c r="A63" s="186">
        <v>26</v>
      </c>
      <c r="B63" s="198" t="s">
        <v>41</v>
      </c>
      <c r="C63" s="20" t="s">
        <v>15</v>
      </c>
      <c r="D63" s="190">
        <f t="shared" ref="D63" si="12">SUM(E63:I65)</f>
        <v>45</v>
      </c>
      <c r="E63" s="190">
        <f>IF(SUM(K63:K65,R63:R65,Y63:Y65,AF63:AF65)=0,"",SUM(K63:K65,R63:R65,Y63:Y65,AF63:AF65))</f>
        <v>15</v>
      </c>
      <c r="F63" s="190">
        <f>IF(SUM(L63:L65,S63:S65,Z63:Z65,AG63:AG65)=0,"",SUM(L63:L65,S63:S65,Z63:Z65,AG63:AG65))</f>
        <v>15</v>
      </c>
      <c r="G63" s="190" t="str">
        <f>IF(SUM(N63:N65,U63:U65,AB63:AB65,AI63:AI65)=0,"",SUM(N63:N65,U63:U65,AB63:AB65,AI63:AI65))</f>
        <v/>
      </c>
      <c r="H63" s="190" t="str">
        <f>IF(SUM(O63:O65,V63:V65,AC63:AC65,AJ63:AJ65)=0,"",SUM(O63:O65,V63:V65,AC63:AC65,AJ63:AJ65))</f>
        <v/>
      </c>
      <c r="I63" s="190">
        <f>IF(SUM(P63:P65,W63:W65,AD63:AD65,AK63:AK65)=0,"",SUM(P63:P65,W63:W65,AD63:AD65,AK63:AK65))</f>
        <v>15</v>
      </c>
      <c r="J63" s="190">
        <f>IF(SUM(Q63:Q65,X63:X65,AE63:AE65,AL63:AL65)=0,"",SUM(Q63:Q65,X63:X65,AE63:AE65,AL63:AL65))</f>
        <v>3</v>
      </c>
      <c r="K63" s="20"/>
      <c r="L63" s="20"/>
      <c r="M63" s="20"/>
      <c r="N63" s="20"/>
      <c r="O63" s="20"/>
      <c r="P63" s="20"/>
      <c r="Q63" s="20"/>
      <c r="R63" s="19">
        <v>15</v>
      </c>
      <c r="S63" s="20"/>
      <c r="T63" s="20"/>
      <c r="U63" s="20"/>
      <c r="V63" s="20"/>
      <c r="W63" s="20"/>
      <c r="X63" s="20">
        <v>1</v>
      </c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s="11" customFormat="1" ht="12">
      <c r="A64" s="197"/>
      <c r="B64" s="199"/>
      <c r="C64" s="20" t="s">
        <v>15</v>
      </c>
      <c r="D64" s="201"/>
      <c r="E64" s="201"/>
      <c r="F64" s="201"/>
      <c r="G64" s="201"/>
      <c r="H64" s="201"/>
      <c r="I64" s="201"/>
      <c r="J64" s="201"/>
      <c r="K64" s="20"/>
      <c r="L64" s="20"/>
      <c r="M64" s="20"/>
      <c r="N64" s="20"/>
      <c r="O64" s="20"/>
      <c r="P64" s="20"/>
      <c r="Q64" s="20"/>
      <c r="R64" s="20"/>
      <c r="S64" s="19">
        <v>15</v>
      </c>
      <c r="T64" s="19"/>
      <c r="U64" s="20"/>
      <c r="V64" s="20"/>
      <c r="W64" s="20"/>
      <c r="X64" s="20">
        <v>1</v>
      </c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s="11" customFormat="1" ht="12">
      <c r="A65" s="187"/>
      <c r="B65" s="200"/>
      <c r="C65" s="20" t="s">
        <v>15</v>
      </c>
      <c r="D65" s="191"/>
      <c r="E65" s="191"/>
      <c r="F65" s="191"/>
      <c r="G65" s="191"/>
      <c r="H65" s="191"/>
      <c r="I65" s="191"/>
      <c r="J65" s="191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9">
        <v>15</v>
      </c>
      <c r="X65" s="20">
        <v>1</v>
      </c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 s="38" customFormat="1" ht="12">
      <c r="A66" s="183" t="s">
        <v>81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5"/>
    </row>
    <row r="67" spans="1:38" s="11" customFormat="1" ht="12" customHeight="1">
      <c r="A67" s="186">
        <v>27</v>
      </c>
      <c r="B67" s="210" t="s">
        <v>42</v>
      </c>
      <c r="C67" s="104" t="s">
        <v>62</v>
      </c>
      <c r="D67" s="190">
        <f>SUM(E67:I68)</f>
        <v>45</v>
      </c>
      <c r="E67" s="190">
        <f>IF(SUM(K67:K68,R67:R68,Y67:Y68,AF67:AF68)=0,"",SUM(K67:K68,R67:R68,Y67:Y68,AF67:AF68))</f>
        <v>30</v>
      </c>
      <c r="F67" s="190">
        <f>IF(SUM(L67:L68,S67:S68,Z67:Z68,AG67:AG68)=0,"",SUM(L67:L68,S67:S68,Z67:Z68,AG67:AG68))</f>
        <v>15</v>
      </c>
      <c r="G67" s="190" t="str">
        <f>IF(SUM(N67:N68,U67:U68,AB67:AB68,AI67:AI68)=0,"",SUM(N67:N68,U67:U68,AB67:AB68,AI67:AI68))</f>
        <v/>
      </c>
      <c r="H67" s="190" t="str">
        <f>IF(SUM(O67:O68,V67:V68,AC67:AC68,AJ67:AJ68)=0,"",SUM(O67:O68,V67:V68,AC67:AC68,AJ67:AJ68))</f>
        <v/>
      </c>
      <c r="I67" s="190" t="str">
        <f>IF(SUM(P67:P68,W67:W68,AD67:AD68,AK67:AK68)=0,"",SUM(P67:P68,W67:W68,AD67:AD68,AK67:AK68))</f>
        <v/>
      </c>
      <c r="J67" s="190">
        <f>IF(SUM(Q67:Q68,X67:X68,AE67:AE68,AL67:AL68)=0,"",SUM(Q67:Q68,X67:X68,AE67:AE68,AL67:AL68))</f>
        <v>3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19">
        <v>30</v>
      </c>
      <c r="Z67" s="20"/>
      <c r="AA67" s="20"/>
      <c r="AB67" s="20"/>
      <c r="AC67" s="20"/>
      <c r="AD67" s="20"/>
      <c r="AE67" s="19">
        <v>2</v>
      </c>
      <c r="AF67" s="20"/>
      <c r="AG67" s="20"/>
      <c r="AH67" s="20"/>
      <c r="AI67" s="20"/>
      <c r="AJ67" s="20"/>
      <c r="AK67" s="20"/>
      <c r="AL67" s="20"/>
    </row>
    <row r="68" spans="1:38" s="11" customFormat="1" ht="24" customHeight="1">
      <c r="A68" s="187"/>
      <c r="B68" s="211"/>
      <c r="C68" s="105" t="s">
        <v>15</v>
      </c>
      <c r="D68" s="191"/>
      <c r="E68" s="191"/>
      <c r="F68" s="191"/>
      <c r="G68" s="191"/>
      <c r="H68" s="191"/>
      <c r="I68" s="191"/>
      <c r="J68" s="191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>
        <v>15</v>
      </c>
      <c r="AA68" s="20"/>
      <c r="AB68" s="19"/>
      <c r="AC68" s="20"/>
      <c r="AD68" s="20"/>
      <c r="AE68" s="19">
        <v>1</v>
      </c>
      <c r="AF68" s="20"/>
      <c r="AG68" s="20"/>
      <c r="AH68" s="20"/>
      <c r="AI68" s="20"/>
      <c r="AJ68" s="20"/>
      <c r="AK68" s="20"/>
      <c r="AL68" s="20"/>
    </row>
    <row r="69" spans="1:38" s="38" customFormat="1" ht="12">
      <c r="A69" s="183" t="s">
        <v>33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5"/>
    </row>
    <row r="70" spans="1:38" s="11" customFormat="1" ht="12">
      <c r="A70" s="186">
        <v>28</v>
      </c>
      <c r="B70" s="198" t="s">
        <v>43</v>
      </c>
      <c r="C70" s="20" t="s">
        <v>15</v>
      </c>
      <c r="D70" s="190">
        <f t="shared" ref="D70" si="13">SUM(E70:I72)</f>
        <v>45</v>
      </c>
      <c r="E70" s="190">
        <f>IF(SUM(K70:K72,R70:R72,Y70:Y72,AF70:AF72)=0,"",SUM(K70:K72,R70:R72,Y70:Y72,AF70:AF72))</f>
        <v>15</v>
      </c>
      <c r="F70" s="190">
        <f>IF(SUM(L70:L72,S70:S72,Z70:Z72,AG70:AG72)=0,"",SUM(L70:L72,S70:S72,Z70:Z72,AG70:AG72))</f>
        <v>15</v>
      </c>
      <c r="G70" s="190" t="str">
        <f>IF(SUM(N70:N72,U70:U72,AB70:AB72,AI70:AI72)=0,"",SUM(N70:N72,U70:U72,AB70:AB72,AI70:AI72))</f>
        <v/>
      </c>
      <c r="H70" s="190" t="str">
        <f>IF(SUM(O70:O72,V70:V72,AC70:AC72,AJ70:AJ72)=0,"",SUM(O70:O72,V70:V72,AC70:AC72,AJ70:AJ72))</f>
        <v/>
      </c>
      <c r="I70" s="190">
        <f>IF(SUM(P70:P72,W70:W72,AD70:AD72,AK70:AK72)=0,"",SUM(P70:P72,W70:W72,AD70:AD72,AK70:AK72))</f>
        <v>15</v>
      </c>
      <c r="J70" s="190">
        <f>IF(SUM(Q70:Q72,X70:X72,AE70:AE72,AL70:AL72)=0,"",SUM(Q70:Q72,X70:X72,AE70:AE72,AL70:AL72))</f>
        <v>3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>
        <v>15</v>
      </c>
      <c r="Z70" s="20"/>
      <c r="AA70" s="20"/>
      <c r="AB70" s="20"/>
      <c r="AC70" s="20"/>
      <c r="AD70" s="20"/>
      <c r="AE70" s="20">
        <v>1</v>
      </c>
      <c r="AF70" s="18"/>
      <c r="AG70" s="18"/>
      <c r="AH70" s="18"/>
      <c r="AI70" s="18"/>
      <c r="AJ70" s="18"/>
      <c r="AK70" s="18"/>
      <c r="AL70" s="18"/>
    </row>
    <row r="71" spans="1:38" s="11" customFormat="1" ht="12">
      <c r="A71" s="197"/>
      <c r="B71" s="199"/>
      <c r="C71" s="20" t="s">
        <v>15</v>
      </c>
      <c r="D71" s="201"/>
      <c r="E71" s="201"/>
      <c r="F71" s="201"/>
      <c r="G71" s="201"/>
      <c r="H71" s="201"/>
      <c r="I71" s="201"/>
      <c r="J71" s="201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>
        <v>15</v>
      </c>
      <c r="AA71" s="20"/>
      <c r="AB71" s="19"/>
      <c r="AC71" s="20"/>
      <c r="AD71" s="20"/>
      <c r="AE71" s="20">
        <v>1</v>
      </c>
      <c r="AF71" s="18"/>
      <c r="AG71" s="18"/>
      <c r="AH71" s="18"/>
      <c r="AI71" s="18"/>
      <c r="AJ71" s="18"/>
      <c r="AK71" s="18"/>
      <c r="AL71" s="18"/>
    </row>
    <row r="72" spans="1:38" s="11" customFormat="1" ht="12">
      <c r="A72" s="187"/>
      <c r="B72" s="200"/>
      <c r="C72" s="20" t="s">
        <v>15</v>
      </c>
      <c r="D72" s="191"/>
      <c r="E72" s="191"/>
      <c r="F72" s="191"/>
      <c r="G72" s="191"/>
      <c r="H72" s="191"/>
      <c r="I72" s="191"/>
      <c r="J72" s="191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19">
        <v>15</v>
      </c>
      <c r="AE72" s="20">
        <v>1</v>
      </c>
      <c r="AF72" s="18"/>
      <c r="AG72" s="18"/>
      <c r="AH72" s="18"/>
      <c r="AI72" s="18"/>
      <c r="AJ72" s="18"/>
      <c r="AK72" s="18"/>
      <c r="AL72" s="18"/>
    </row>
    <row r="73" spans="1:38" s="11" customFormat="1" ht="12">
      <c r="A73" s="186">
        <v>29</v>
      </c>
      <c r="B73" s="212" t="s">
        <v>44</v>
      </c>
      <c r="C73" s="20" t="s">
        <v>15</v>
      </c>
      <c r="D73" s="190">
        <f>SUM(E73:I74)</f>
        <v>30</v>
      </c>
      <c r="E73" s="190">
        <f>IF(SUM(K73:K74,R73:R74,Y73:Y74,AF73:AF74)=0,"",SUM(K73:K74,R73:R74,Y73:Y74,AF73:AF74))</f>
        <v>15</v>
      </c>
      <c r="F73" s="190" t="str">
        <f>IF(SUM(L73:L74,S73:S74,Z73:Z74,AG73:AG74)=0,"",SUM(L73:L74,S73:S74,Z73:Z74,AG73:AG74))</f>
        <v/>
      </c>
      <c r="G73" s="190" t="str">
        <f>IF(SUM(N73:N74,U73:U74,AB73:AB74,AI73:AI74)=0,"",SUM(N73:N74,U73:U74,AB73:AB74,AI73:AI74))</f>
        <v/>
      </c>
      <c r="H73" s="190" t="str">
        <f>IF(SUM(O73:O74,V73:V74,AC73:AC74,AJ73:AJ74)=0,"",SUM(O73:O74,V73:V74,AC73:AC74,AJ73:AJ74))</f>
        <v/>
      </c>
      <c r="I73" s="190">
        <f>IF(SUM(P73:P74,W73:W74,AD73:AD74,AK73:AK74)=0,"",SUM(P73:P74,W73:W74,AD73:AD74,AK73:AK74))</f>
        <v>15</v>
      </c>
      <c r="J73" s="190">
        <f>IF(SUM(Q73:Q74,X73:X74,AE73:AE74,AL73:AL74)=0,"",SUM(Q73:Q74,X73:X74,AE73:AE74,AL73:AL74))</f>
        <v>2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>
        <v>15</v>
      </c>
      <c r="Z73" s="20"/>
      <c r="AA73" s="20"/>
      <c r="AB73" s="20"/>
      <c r="AC73" s="20"/>
      <c r="AD73" s="20"/>
      <c r="AE73" s="20">
        <v>1</v>
      </c>
      <c r="AF73" s="18"/>
      <c r="AG73" s="18"/>
      <c r="AH73" s="18"/>
      <c r="AI73" s="18"/>
      <c r="AJ73" s="18"/>
      <c r="AK73" s="18"/>
      <c r="AL73" s="18"/>
    </row>
    <row r="74" spans="1:38" s="11" customFormat="1" ht="21.75" customHeight="1" thickBot="1">
      <c r="A74" s="197"/>
      <c r="B74" s="213"/>
      <c r="C74" s="66" t="s">
        <v>15</v>
      </c>
      <c r="D74" s="201"/>
      <c r="E74" s="201"/>
      <c r="F74" s="201"/>
      <c r="G74" s="201"/>
      <c r="H74" s="201"/>
      <c r="I74" s="201"/>
      <c r="J74" s="201"/>
      <c r="K74" s="44"/>
      <c r="L74" s="44"/>
      <c r="M74" s="154"/>
      <c r="N74" s="44"/>
      <c r="O74" s="44"/>
      <c r="P74" s="44"/>
      <c r="Q74" s="44"/>
      <c r="R74" s="44"/>
      <c r="S74" s="44"/>
      <c r="T74" s="154"/>
      <c r="U74" s="44"/>
      <c r="V74" s="44"/>
      <c r="W74" s="44"/>
      <c r="X74" s="44"/>
      <c r="Y74" s="44"/>
      <c r="Z74" s="44"/>
      <c r="AA74" s="154"/>
      <c r="AB74" s="44"/>
      <c r="AC74" s="44"/>
      <c r="AD74" s="43">
        <v>15</v>
      </c>
      <c r="AE74" s="44">
        <v>1</v>
      </c>
      <c r="AF74" s="45"/>
      <c r="AG74" s="45"/>
      <c r="AH74" s="45"/>
      <c r="AI74" s="45"/>
      <c r="AJ74" s="45"/>
      <c r="AK74" s="45"/>
      <c r="AL74" s="45"/>
    </row>
    <row r="75" spans="1:38" s="11" customFormat="1" ht="12.75" customHeight="1" thickBot="1">
      <c r="A75" s="208" t="s">
        <v>74</v>
      </c>
      <c r="B75" s="209"/>
      <c r="C75" s="52"/>
      <c r="D75" s="53">
        <f>SUM(D42:D55,D57:D65,D67,D70:D74)</f>
        <v>465</v>
      </c>
      <c r="E75" s="53">
        <f t="shared" ref="E75:AL75" si="14">SUM(E42:E55,E57:E65,E67,E70:E74)</f>
        <v>200</v>
      </c>
      <c r="F75" s="53">
        <f t="shared" si="14"/>
        <v>130</v>
      </c>
      <c r="G75" s="53">
        <f t="shared" si="14"/>
        <v>0</v>
      </c>
      <c r="H75" s="53">
        <f t="shared" si="14"/>
        <v>0</v>
      </c>
      <c r="I75" s="53">
        <f t="shared" si="14"/>
        <v>135</v>
      </c>
      <c r="J75" s="53">
        <f t="shared" si="14"/>
        <v>35</v>
      </c>
      <c r="K75" s="54">
        <f t="shared" si="14"/>
        <v>0</v>
      </c>
      <c r="L75" s="54">
        <f t="shared" si="14"/>
        <v>0</v>
      </c>
      <c r="M75" s="54">
        <f t="shared" si="14"/>
        <v>0</v>
      </c>
      <c r="N75" s="54">
        <f t="shared" si="14"/>
        <v>0</v>
      </c>
      <c r="O75" s="54">
        <f t="shared" si="14"/>
        <v>0</v>
      </c>
      <c r="P75" s="54">
        <f t="shared" si="14"/>
        <v>0</v>
      </c>
      <c r="Q75" s="54">
        <f t="shared" si="14"/>
        <v>0</v>
      </c>
      <c r="R75" s="54">
        <f t="shared" si="14"/>
        <v>140</v>
      </c>
      <c r="S75" s="54">
        <f t="shared" si="14"/>
        <v>85</v>
      </c>
      <c r="T75" s="54">
        <f t="shared" si="14"/>
        <v>15</v>
      </c>
      <c r="U75" s="54">
        <f t="shared" si="14"/>
        <v>0</v>
      </c>
      <c r="V75" s="54">
        <f t="shared" si="14"/>
        <v>0</v>
      </c>
      <c r="W75" s="54">
        <f t="shared" si="14"/>
        <v>105</v>
      </c>
      <c r="X75" s="54">
        <f t="shared" si="14"/>
        <v>27</v>
      </c>
      <c r="Y75" s="54">
        <f t="shared" si="14"/>
        <v>60</v>
      </c>
      <c r="Z75" s="54">
        <f>SUM(Z42:Z55,Z57:Z65,Z68,Z70:Z74)</f>
        <v>30</v>
      </c>
      <c r="AA75" s="54">
        <f t="shared" si="14"/>
        <v>0</v>
      </c>
      <c r="AB75" s="54">
        <f t="shared" si="14"/>
        <v>0</v>
      </c>
      <c r="AC75" s="54">
        <f t="shared" si="14"/>
        <v>0</v>
      </c>
      <c r="AD75" s="53">
        <f t="shared" si="14"/>
        <v>30</v>
      </c>
      <c r="AE75" s="53">
        <f>SUM(AE42:AE55,AE57:AE65,AE67:AE68,AE70:AE74)</f>
        <v>8</v>
      </c>
      <c r="AF75" s="52">
        <f t="shared" si="14"/>
        <v>0</v>
      </c>
      <c r="AG75" s="52">
        <f t="shared" si="14"/>
        <v>0</v>
      </c>
      <c r="AH75" s="155">
        <f t="shared" si="14"/>
        <v>0</v>
      </c>
      <c r="AI75" s="52">
        <f t="shared" si="14"/>
        <v>0</v>
      </c>
      <c r="AJ75" s="52">
        <f t="shared" si="14"/>
        <v>0</v>
      </c>
      <c r="AK75" s="52">
        <f t="shared" si="14"/>
        <v>0</v>
      </c>
      <c r="AL75" s="55">
        <f t="shared" si="14"/>
        <v>0</v>
      </c>
    </row>
    <row r="76" spans="1:38" s="38" customFormat="1" ht="12">
      <c r="A76" s="194" t="s">
        <v>34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6"/>
    </row>
    <row r="77" spans="1:38" s="11" customFormat="1" ht="12">
      <c r="A77" s="186">
        <v>30</v>
      </c>
      <c r="B77" s="198" t="s">
        <v>45</v>
      </c>
      <c r="C77" s="20" t="s">
        <v>16</v>
      </c>
      <c r="D77" s="190">
        <f>SUM(E77:I78)</f>
        <v>30</v>
      </c>
      <c r="E77" s="190">
        <f>IF(SUM(K77:K78,R77:R78,Y77:Y78,AF77:AF78)=0,"",SUM(K77:K78,R77:R78,Y77:Y78,AF77:AF78))</f>
        <v>15</v>
      </c>
      <c r="F77" s="190">
        <f>SUM(Z78,AA78)</f>
        <v>15</v>
      </c>
      <c r="G77" s="190" t="str">
        <f>IF(SUM(N77:N78,U77:U78,AB77:AB78,AI77:AI78)=0,"",SUM(N77:N78,U77:U78,AB77:AB78,AI77:AI78))</f>
        <v/>
      </c>
      <c r="H77" s="190" t="str">
        <f>IF(SUM(O77:O78,V77:V78,AC77:AC78,AJ77:AJ78)=0,"",SUM(O77:O78,V77:V78,AC77:AC78,AJ77:AJ78))</f>
        <v/>
      </c>
      <c r="I77" s="190" t="str">
        <f>IF(SUM(P77:P78,W77:W78,AD77:AD78,AK77:AK78)=0,"",SUM(P77:P78,W77:W78,AD77:AD78,AK77:AK78))</f>
        <v/>
      </c>
      <c r="J77" s="190">
        <f>IF(SUM(Q77:Q78,X77:X78,AE77:AE78,AL77:AL78)=0,"",SUM(Q77:Q78,X77:X78,AE77:AE78,AL77:AL78))</f>
        <v>2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>
        <v>15</v>
      </c>
      <c r="Z77" s="20"/>
      <c r="AA77" s="20"/>
      <c r="AB77" s="20"/>
      <c r="AC77" s="20"/>
      <c r="AD77" s="20"/>
      <c r="AE77" s="19">
        <v>1</v>
      </c>
      <c r="AF77" s="20"/>
      <c r="AG77" s="20"/>
      <c r="AH77" s="20"/>
      <c r="AI77" s="20"/>
      <c r="AJ77" s="20"/>
      <c r="AK77" s="20"/>
      <c r="AL77" s="20"/>
    </row>
    <row r="78" spans="1:38" s="11" customFormat="1" ht="12">
      <c r="A78" s="187"/>
      <c r="B78" s="200"/>
      <c r="C78" s="20" t="s">
        <v>15</v>
      </c>
      <c r="D78" s="191"/>
      <c r="E78" s="191"/>
      <c r="F78" s="191"/>
      <c r="G78" s="191"/>
      <c r="H78" s="191"/>
      <c r="I78" s="191"/>
      <c r="J78" s="191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19">
        <v>10</v>
      </c>
      <c r="AA78" s="168">
        <v>5</v>
      </c>
      <c r="AB78" s="20"/>
      <c r="AC78" s="20"/>
      <c r="AD78" s="20"/>
      <c r="AE78" s="19">
        <v>1</v>
      </c>
      <c r="AF78" s="20"/>
      <c r="AG78" s="20"/>
      <c r="AH78" s="20"/>
      <c r="AI78" s="20"/>
      <c r="AJ78" s="20"/>
      <c r="AK78" s="20"/>
      <c r="AL78" s="20"/>
    </row>
    <row r="79" spans="1:38" s="11" customFormat="1" ht="12">
      <c r="A79" s="106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</row>
    <row r="80" spans="1:38" s="38" customFormat="1" ht="12">
      <c r="A80" s="183" t="s">
        <v>46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5"/>
    </row>
    <row r="81" spans="1:38" s="11" customFormat="1" ht="12" customHeight="1">
      <c r="A81" s="186">
        <v>31</v>
      </c>
      <c r="B81" s="214" t="s">
        <v>63</v>
      </c>
      <c r="C81" s="20" t="s">
        <v>15</v>
      </c>
      <c r="D81" s="190">
        <f>SUM(E81:I82)</f>
        <v>30</v>
      </c>
      <c r="E81" s="190">
        <f>IF(SUM(K81:K82,R81:R82,Y81:Y82,AF81:AF82)=0,"",SUM(K81:K82,R81:R82,Y81:Y82,AF81:AF82))</f>
        <v>15</v>
      </c>
      <c r="F81" s="190">
        <f>IF(SUM(L81:L82,S81:S82,Z81:Z82,AG81:AG82)=0,"",SUM(L81:L82,S81:S82,Z81:Z82,AG81:AG82))</f>
        <v>15</v>
      </c>
      <c r="G81" s="190" t="str">
        <f>IF(SUM(N81:N82,U81:U82,AB81:AB82,AI81:AI82)=0,"",SUM(N81:N82,U81:U82,AB81:AB82,AI81:AI82))</f>
        <v/>
      </c>
      <c r="H81" s="190" t="str">
        <f>IF(SUM(O81:O82,V81:V82,AC81:AC82,AJ81:AJ82)=0,"",SUM(O81:O82,V81:V82,AC81:AC82,AJ81:AJ82))</f>
        <v/>
      </c>
      <c r="I81" s="190" t="str">
        <f>IF(SUM(P81:P82,W81:W82,AD81:AD82,AK81:AK82)=0,"",SUM(P81:P82,W81:W82,AD81:AD82,AK81:AK82))</f>
        <v/>
      </c>
      <c r="J81" s="190">
        <f>IF(SUM(Q81:Q82,X81:X82,AE81:AE82,AL81:AL82)=0,"",SUM(Q81:Q82,X81:X82,AE81:AE82,AL81:AL82))</f>
        <v>2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>
        <v>15</v>
      </c>
      <c r="Z81" s="20"/>
      <c r="AA81" s="20"/>
      <c r="AB81" s="20"/>
      <c r="AC81" s="20"/>
      <c r="AD81" s="20"/>
      <c r="AE81" s="19">
        <v>1</v>
      </c>
      <c r="AF81" s="20"/>
      <c r="AG81" s="20"/>
      <c r="AH81" s="20"/>
      <c r="AI81" s="20"/>
      <c r="AJ81" s="20"/>
      <c r="AK81" s="20"/>
      <c r="AL81" s="20"/>
    </row>
    <row r="82" spans="1:38" s="11" customFormat="1" ht="23.25" customHeight="1">
      <c r="A82" s="187"/>
      <c r="B82" s="215"/>
      <c r="C82" s="20" t="s">
        <v>15</v>
      </c>
      <c r="D82" s="191"/>
      <c r="E82" s="191"/>
      <c r="F82" s="191"/>
      <c r="G82" s="191"/>
      <c r="H82" s="191"/>
      <c r="I82" s="191"/>
      <c r="J82" s="191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>
        <v>15</v>
      </c>
      <c r="AA82" s="20"/>
      <c r="AB82" s="19"/>
      <c r="AC82" s="20"/>
      <c r="AD82" s="20"/>
      <c r="AE82" s="19">
        <v>1</v>
      </c>
      <c r="AF82" s="20"/>
      <c r="AG82" s="20"/>
      <c r="AH82" s="20"/>
      <c r="AI82" s="20"/>
      <c r="AJ82" s="20"/>
      <c r="AK82" s="20"/>
      <c r="AL82" s="20"/>
    </row>
    <row r="83" spans="1:38" s="38" customFormat="1" ht="12">
      <c r="A83" s="183" t="s">
        <v>72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5"/>
    </row>
    <row r="84" spans="1:38" s="11" customFormat="1" ht="12">
      <c r="A84" s="186">
        <v>32</v>
      </c>
      <c r="B84" s="192" t="s">
        <v>48</v>
      </c>
      <c r="C84" s="20" t="s">
        <v>15</v>
      </c>
      <c r="D84" s="190">
        <f>SUM(E84:I85)</f>
        <v>10</v>
      </c>
      <c r="E84" s="190">
        <f>IF(SUM(K84:K85,R84:R85,Y84:Y85,AF84:AF85)=0,"",SUM(K84:K85,R84:R85,Y84:Y85,AF84:AF85))</f>
        <v>5</v>
      </c>
      <c r="F84" s="190">
        <f>IF(SUM(L84:L85,S84:S85,Z84:Z85,AG84:AG85)=0,"",SUM(L84:L85,S84:S85,Z84:Z85,AG84:AG85))</f>
        <v>5</v>
      </c>
      <c r="G84" s="190" t="str">
        <f>IF(SUM(N84:N85,U84:U85,AB84:AB85,AI84:AI85)=0,"",SUM(N84:N85,U84:U85,AB84:AB85,AI84:AI85))</f>
        <v/>
      </c>
      <c r="H84" s="190" t="str">
        <f>IF(SUM(O84:O85,V84:V85,AC84:AC85,AJ84:AJ85)=0,"",SUM(O84:O85,V84:V85,AC84:AC85,AJ84:AJ85))</f>
        <v/>
      </c>
      <c r="I84" s="190" t="str">
        <f>IF(SUM(P84:P85,W84:W85,AD84:AD85,AK84:AK85)=0,"",SUM(P84:P85,W84:W85,AD84:AD85,AK84:AK85))</f>
        <v/>
      </c>
      <c r="J84" s="190">
        <f>IF(SUM(Q84:Q85,X84:X85,AE84:AE85,AL84:AL85)=0,"",SUM(Q84:Q85,X84:X85,AE84:AE85,AL84:AL85))</f>
        <v>2</v>
      </c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19">
        <v>5</v>
      </c>
      <c r="AG84" s="20"/>
      <c r="AH84" s="20"/>
      <c r="AI84" s="20"/>
      <c r="AJ84" s="20"/>
      <c r="AK84" s="20"/>
      <c r="AL84" s="20">
        <v>1</v>
      </c>
    </row>
    <row r="85" spans="1:38" s="11" customFormat="1" ht="12">
      <c r="A85" s="187"/>
      <c r="B85" s="193"/>
      <c r="C85" s="20" t="s">
        <v>15</v>
      </c>
      <c r="D85" s="191"/>
      <c r="E85" s="191"/>
      <c r="F85" s="191"/>
      <c r="G85" s="191"/>
      <c r="H85" s="191"/>
      <c r="I85" s="191"/>
      <c r="J85" s="191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>
        <v>5</v>
      </c>
      <c r="AH85" s="20"/>
      <c r="AI85" s="19"/>
      <c r="AJ85" s="20"/>
      <c r="AK85" s="20"/>
      <c r="AL85" s="20">
        <v>1</v>
      </c>
    </row>
    <row r="86" spans="1:38" s="11" customFormat="1" ht="12" customHeight="1">
      <c r="A86" s="186">
        <v>33</v>
      </c>
      <c r="B86" s="212" t="s">
        <v>73</v>
      </c>
      <c r="C86" s="20" t="s">
        <v>52</v>
      </c>
      <c r="D86" s="190">
        <f>SUM(E86:I87)</f>
        <v>30</v>
      </c>
      <c r="E86" s="190">
        <f>IF(SUM(K86:K87,R86:R87,Y86:Y87,AF86:AF87)=0,"",SUM(K86:K87,R86:R87,Y86:Y87,AF86:AF87))</f>
        <v>15</v>
      </c>
      <c r="F86" s="190">
        <f>IF(SUM(L86:L87,S86:S87,Z86:Z87,AG86:AG87)=0,"",SUM(L86:L87,S86:S87,Z86:Z87,AG86:AG87))</f>
        <v>15</v>
      </c>
      <c r="G86" s="190" t="str">
        <f>IF(SUM(N86:N87,U86:U87,AB86:AB87,AI86:AI87)=0,"",SUM(N86:N87,U86:U87,AB86:AB87,AI86:AI87))</f>
        <v/>
      </c>
      <c r="H86" s="190" t="str">
        <f>IF(SUM(O86:O87,V86:V87,AC86:AC87,AJ86:AJ87)=0,"",SUM(O86:O87,V86:V87,AC86:AC87,AJ86:AJ87))</f>
        <v/>
      </c>
      <c r="I86" s="190" t="str">
        <f>IF(SUM(P86:P87,W86:W87,AD86:AD87,AK86:AK87)=0,"",SUM(P86:P87,W86:W87,AD86:AD87,AK86:AK87))</f>
        <v/>
      </c>
      <c r="J86" s="190">
        <f>IF(SUM(Q86:Q87,X86:X87,AE86:AE87,AL86:AL87)=0,"",SUM(Q86:Q87,X86:X87,AE86:AE87,AL86:AL87))</f>
        <v>3</v>
      </c>
      <c r="K86" s="19">
        <v>15</v>
      </c>
      <c r="L86" s="20"/>
      <c r="M86" s="20"/>
      <c r="N86" s="20"/>
      <c r="O86" s="20"/>
      <c r="P86" s="20"/>
      <c r="Q86" s="19">
        <v>2</v>
      </c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1:38" s="11" customFormat="1" ht="12">
      <c r="A87" s="187"/>
      <c r="B87" s="216"/>
      <c r="C87" s="20" t="s">
        <v>15</v>
      </c>
      <c r="D87" s="191"/>
      <c r="E87" s="191"/>
      <c r="F87" s="191"/>
      <c r="G87" s="191"/>
      <c r="H87" s="191"/>
      <c r="I87" s="191"/>
      <c r="J87" s="191"/>
      <c r="K87" s="20"/>
      <c r="L87" s="20">
        <v>15</v>
      </c>
      <c r="M87" s="20"/>
      <c r="N87" s="19"/>
      <c r="O87" s="20"/>
      <c r="P87" s="20"/>
      <c r="Q87" s="19">
        <v>1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1:38" s="11" customFormat="1">
      <c r="A88" s="42" t="s">
        <v>67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</row>
    <row r="89" spans="1:38" s="11" customFormat="1" ht="12" customHeight="1">
      <c r="A89" s="186">
        <v>34</v>
      </c>
      <c r="B89" s="198" t="s">
        <v>71</v>
      </c>
      <c r="C89" s="20" t="s">
        <v>52</v>
      </c>
      <c r="D89" s="190">
        <f>SUM(E89:I90)</f>
        <v>45</v>
      </c>
      <c r="E89" s="190">
        <f>IF(SUM(K89:K90,R89:R90,Y89:Y90,AF89:AF90)=0,"",SUM(K89:K90,R89:R90,Y89:Y90,AF89:AF90))</f>
        <v>15</v>
      </c>
      <c r="F89" s="190">
        <f>SUM(AG90,AH90)</f>
        <v>30</v>
      </c>
      <c r="G89" s="190" t="str">
        <f>IF(SUM(N89:N90,U89:U90,AB89:AB90,AI89:AI90)=0,"",SUM(N89:N90,U89:U90,AB89:AB90,AI89:AI90))</f>
        <v/>
      </c>
      <c r="H89" s="190" t="str">
        <f>IF(SUM(O89:O90,V89:V90,AC89:AC90,AJ89:AJ90)=0,"",SUM(O89:O90,V89:V90,AC89:AC90,AJ89:AJ90))</f>
        <v/>
      </c>
      <c r="I89" s="190" t="str">
        <f>IF(SUM(P89:P90,W89:W90,AD89:AD90,AK89:AK90)=0,"",SUM(P89:P90,W89:W90,AD89:AD90,AK89:AK90))</f>
        <v/>
      </c>
      <c r="J89" s="190">
        <f>IF(SUM(Q89:Q90,X89:X90,AE89:AE90,AL89:AL90)=0,"",SUM(Q89:Q90,X89:X90,AE89:AE90,AL89:AL90))</f>
        <v>5</v>
      </c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19">
        <v>15</v>
      </c>
      <c r="AG89" s="20"/>
      <c r="AH89" s="20"/>
      <c r="AI89" s="20"/>
      <c r="AJ89" s="20"/>
      <c r="AK89" s="20"/>
      <c r="AL89" s="20">
        <v>2</v>
      </c>
    </row>
    <row r="90" spans="1:38" s="11" customFormat="1" ht="12">
      <c r="A90" s="187"/>
      <c r="B90" s="200"/>
      <c r="C90" s="20" t="s">
        <v>15</v>
      </c>
      <c r="D90" s="191"/>
      <c r="E90" s="191"/>
      <c r="F90" s="191"/>
      <c r="G90" s="191"/>
      <c r="H90" s="191"/>
      <c r="I90" s="191"/>
      <c r="J90" s="191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>
        <v>25</v>
      </c>
      <c r="AH90" s="169">
        <v>5</v>
      </c>
      <c r="AI90" s="19"/>
      <c r="AJ90" s="20"/>
      <c r="AK90" s="20"/>
      <c r="AL90" s="20">
        <v>3</v>
      </c>
    </row>
    <row r="91" spans="1:38" s="11" customFormat="1" ht="12">
      <c r="A91" s="85" t="s">
        <v>110</v>
      </c>
      <c r="B91" s="86"/>
      <c r="C91" s="81"/>
      <c r="D91" s="87"/>
      <c r="E91" s="87"/>
      <c r="F91" s="87"/>
      <c r="G91" s="87"/>
      <c r="H91" s="87"/>
      <c r="I91" s="87"/>
      <c r="J91" s="87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2"/>
      <c r="AJ91" s="83"/>
      <c r="AK91" s="83"/>
      <c r="AL91" s="84"/>
    </row>
    <row r="92" spans="1:38" s="38" customFormat="1" ht="12">
      <c r="A92" s="183" t="s">
        <v>68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5"/>
    </row>
    <row r="93" spans="1:38" s="39" customFormat="1" ht="12">
      <c r="A93" s="217" t="s">
        <v>47</v>
      </c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9"/>
    </row>
    <row r="94" spans="1:38" s="11" customFormat="1" ht="22.5">
      <c r="A94" s="91">
        <v>35</v>
      </c>
      <c r="B94" s="127" t="s">
        <v>49</v>
      </c>
      <c r="C94" s="20" t="s">
        <v>15</v>
      </c>
      <c r="D94" s="19">
        <f>SUM(E94:I94)</f>
        <v>40</v>
      </c>
      <c r="E94" s="19">
        <f>IF(SUM(K94,R94,Y94,AF94)=0,"",SUM(K94,R94,Y94,AF94))</f>
        <v>40</v>
      </c>
      <c r="F94" s="19" t="str">
        <f>IF(SUM(L94,S94,Z94,AG94)=0,"",SUM(L94,S94,Z94,AG94))</f>
        <v/>
      </c>
      <c r="G94" s="19" t="str">
        <f t="shared" ref="G94:J95" si="15">IF(SUM(N94,U94,AB94,AI94)=0,"",SUM(N94,U94,AB94,AI94))</f>
        <v/>
      </c>
      <c r="H94" s="19" t="str">
        <f t="shared" si="15"/>
        <v/>
      </c>
      <c r="I94" s="19" t="str">
        <f t="shared" si="15"/>
        <v/>
      </c>
      <c r="J94" s="19">
        <f t="shared" si="15"/>
        <v>2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9">
        <v>40</v>
      </c>
      <c r="Z94" s="20"/>
      <c r="AA94" s="20"/>
      <c r="AB94" s="20"/>
      <c r="AC94" s="20"/>
      <c r="AD94" s="20"/>
      <c r="AE94" s="19">
        <v>2</v>
      </c>
      <c r="AF94" s="20"/>
      <c r="AG94" s="20"/>
      <c r="AH94" s="20"/>
      <c r="AI94" s="20"/>
      <c r="AJ94" s="20"/>
      <c r="AK94" s="20"/>
      <c r="AL94" s="20"/>
    </row>
    <row r="95" spans="1:38" s="11" customFormat="1" ht="22.5" customHeight="1">
      <c r="A95" s="229">
        <v>36</v>
      </c>
      <c r="B95" s="227" t="s">
        <v>89</v>
      </c>
      <c r="C95" s="20" t="s">
        <v>15</v>
      </c>
      <c r="D95" s="19">
        <f t="shared" ref="D95:D96" si="16">SUM(E95:I95)</f>
        <v>40</v>
      </c>
      <c r="E95" s="19">
        <f>IF(SUM(K95,R95,Y95,AF95)=0,"",SUM(K95,R95,Y95,AF95))</f>
        <v>40</v>
      </c>
      <c r="F95" s="19" t="str">
        <f>IF(SUM(L95,S95,Z95,AG95)=0,"",SUM(L95,S95,Z95,AG95))</f>
        <v/>
      </c>
      <c r="G95" s="19" t="str">
        <f t="shared" si="15"/>
        <v/>
      </c>
      <c r="H95" s="19" t="str">
        <f t="shared" si="15"/>
        <v/>
      </c>
      <c r="I95" s="19" t="str">
        <f t="shared" si="15"/>
        <v/>
      </c>
      <c r="J95" s="19">
        <f t="shared" si="15"/>
        <v>2</v>
      </c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19">
        <v>40</v>
      </c>
      <c r="Z95" s="20"/>
      <c r="AA95" s="20"/>
      <c r="AB95" s="20"/>
      <c r="AC95" s="20"/>
      <c r="AD95" s="20"/>
      <c r="AE95" s="19">
        <v>2</v>
      </c>
      <c r="AF95" s="20"/>
      <c r="AG95" s="20"/>
      <c r="AH95" s="20"/>
      <c r="AI95" s="20"/>
      <c r="AJ95" s="20"/>
      <c r="AK95" s="20"/>
      <c r="AL95" s="20"/>
    </row>
    <row r="96" spans="1:38" s="11" customFormat="1" ht="12">
      <c r="A96" s="230"/>
      <c r="B96" s="228"/>
      <c r="C96" s="20" t="s">
        <v>15</v>
      </c>
      <c r="D96" s="131">
        <f t="shared" si="16"/>
        <v>40</v>
      </c>
      <c r="E96" s="131"/>
      <c r="F96" s="131"/>
      <c r="G96" s="131"/>
      <c r="H96" s="131"/>
      <c r="I96" s="23">
        <f>IF(SUM(P96,W96,AD96,AK96)=0,"",SUM(P96,W96,AD96,AK96))</f>
        <v>40</v>
      </c>
      <c r="J96" s="131">
        <f>IF(SUM(Q96,X96,AE96,AL96)=0,"",SUM(Q96,X96,AE96,AL96))</f>
        <v>1</v>
      </c>
      <c r="K96" s="125"/>
      <c r="L96" s="125"/>
      <c r="M96" s="156"/>
      <c r="N96" s="125"/>
      <c r="O96" s="125"/>
      <c r="P96" s="125"/>
      <c r="Q96" s="125"/>
      <c r="R96" s="125"/>
      <c r="S96" s="125"/>
      <c r="T96" s="156"/>
      <c r="U96" s="125"/>
      <c r="V96" s="125"/>
      <c r="W96" s="125"/>
      <c r="X96" s="125"/>
      <c r="Y96" s="131"/>
      <c r="Z96" s="125"/>
      <c r="AA96" s="156"/>
      <c r="AB96" s="125"/>
      <c r="AC96" s="125"/>
      <c r="AD96" s="20">
        <v>40</v>
      </c>
      <c r="AE96" s="131">
        <v>1</v>
      </c>
      <c r="AF96" s="125"/>
      <c r="AG96" s="125"/>
      <c r="AH96" s="156"/>
      <c r="AI96" s="125"/>
      <c r="AJ96" s="125"/>
      <c r="AK96" s="125"/>
      <c r="AL96" s="20"/>
    </row>
    <row r="97" spans="1:38" s="39" customFormat="1" ht="12">
      <c r="A97" s="217" t="s">
        <v>88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9"/>
    </row>
    <row r="98" spans="1:38" s="11" customFormat="1" ht="12">
      <c r="A98" s="186">
        <v>37</v>
      </c>
      <c r="B98" s="225" t="s">
        <v>86</v>
      </c>
      <c r="C98" s="20" t="s">
        <v>15</v>
      </c>
      <c r="D98" s="19">
        <f t="shared" ref="D98" si="17">SUM(E98:I98)</f>
        <v>40</v>
      </c>
      <c r="E98" s="19">
        <f>IF(SUM(K98,R98,Y98,AF98)=0,"",SUM(K98,R98,Y98,AF98))</f>
        <v>40</v>
      </c>
      <c r="F98" s="19" t="str">
        <f>IF(SUM(L98,S98,Z98,AG98)=0,"",SUM(L98,S98,Z98,AG98))</f>
        <v/>
      </c>
      <c r="G98" s="19" t="str">
        <f>IF(SUM(N98,U98,AB98,AI98)=0,"",SUM(N98,U98,AB98,AI98))</f>
        <v/>
      </c>
      <c r="H98" s="19" t="str">
        <f>IF(SUM(O98,V98,AC98,AJ98)=0,"",SUM(O98,V98,AC98,AJ98))</f>
        <v/>
      </c>
      <c r="I98" s="19" t="str">
        <f>IF(SUM(P98,W98,AD98,AK98)=0,"",SUM(P98,W98,AD98,AK98))</f>
        <v/>
      </c>
      <c r="J98" s="19">
        <f>IF(SUM(Q98,X98,AE98,AL98)=0,"",SUM(Q98,X98,AE98,AL98))</f>
        <v>2</v>
      </c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19">
        <v>40</v>
      </c>
      <c r="Z98" s="20"/>
      <c r="AA98" s="20"/>
      <c r="AB98" s="20"/>
      <c r="AC98" s="20"/>
      <c r="AD98" s="20"/>
      <c r="AE98" s="19">
        <v>2</v>
      </c>
      <c r="AF98" s="20"/>
      <c r="AG98" s="20"/>
      <c r="AH98" s="20"/>
      <c r="AI98" s="20"/>
      <c r="AJ98" s="20"/>
      <c r="AK98" s="20"/>
      <c r="AL98" s="20"/>
    </row>
    <row r="99" spans="1:38" s="11" customFormat="1" ht="12">
      <c r="A99" s="187"/>
      <c r="B99" s="226"/>
      <c r="C99" s="124" t="s">
        <v>15</v>
      </c>
      <c r="D99" s="123">
        <f t="shared" ref="D99:D100" si="18">SUM(E99:I99)</f>
        <v>40</v>
      </c>
      <c r="E99" s="123"/>
      <c r="F99" s="123"/>
      <c r="G99" s="123"/>
      <c r="H99" s="123"/>
      <c r="I99" s="123">
        <f>IF(SUM(P99,W99,AD99,AK99)=0,"",SUM(P99,W99,AD99,AK99))</f>
        <v>40</v>
      </c>
      <c r="J99" s="123">
        <f>IF(SUM(Q99,X99,AE99,AL99)=0,"",SUM(Q99,X99,AE99,AL99))</f>
        <v>1</v>
      </c>
      <c r="K99" s="124"/>
      <c r="L99" s="124"/>
      <c r="M99" s="154"/>
      <c r="N99" s="124"/>
      <c r="O99" s="124"/>
      <c r="P99" s="124"/>
      <c r="Q99" s="124"/>
      <c r="R99" s="124"/>
      <c r="S99" s="124"/>
      <c r="T99" s="154"/>
      <c r="U99" s="124"/>
      <c r="V99" s="124"/>
      <c r="W99" s="124"/>
      <c r="X99" s="124"/>
      <c r="Y99" s="123"/>
      <c r="Z99" s="124"/>
      <c r="AA99" s="154"/>
      <c r="AB99" s="124"/>
      <c r="AC99" s="124"/>
      <c r="AD99" s="124">
        <v>40</v>
      </c>
      <c r="AE99" s="123">
        <v>1</v>
      </c>
      <c r="AF99" s="124"/>
      <c r="AG99" s="124"/>
      <c r="AH99" s="154"/>
      <c r="AI99" s="124"/>
      <c r="AJ99" s="124"/>
      <c r="AK99" s="124"/>
      <c r="AL99" s="124"/>
    </row>
    <row r="100" spans="1:38" s="11" customFormat="1" ht="23.25" thickBot="1">
      <c r="A100" s="100">
        <v>38</v>
      </c>
      <c r="B100" s="128" t="s">
        <v>87</v>
      </c>
      <c r="C100" s="66" t="s">
        <v>15</v>
      </c>
      <c r="D100" s="64">
        <f t="shared" si="18"/>
        <v>40</v>
      </c>
      <c r="E100" s="64">
        <f>IF(SUM(K100,R100,Y100,AF100)=0,"",SUM(K100,R100,Y100,AF100))</f>
        <v>40</v>
      </c>
      <c r="F100" s="64" t="str">
        <f>IF(SUM(L100,S100,Z100,AG100)=0,"",SUM(L100,S100,Z100,AG100))</f>
        <v/>
      </c>
      <c r="G100" s="64" t="str">
        <f>IF(SUM(N100,U100,AB100,AI100)=0,"",SUM(N100,U100,AB100,AI100))</f>
        <v/>
      </c>
      <c r="H100" s="64" t="str">
        <f>IF(SUM(O100,V100,AC100,AJ100)=0,"",SUM(O100,V100,AC100,AJ100))</f>
        <v/>
      </c>
      <c r="I100" s="64" t="str">
        <f>IF(SUM(P100,W100,AD100,AK100)=0,"",SUM(P100,W100,AD100,AK100))</f>
        <v/>
      </c>
      <c r="J100" s="64">
        <f>IF(SUM(Q100,X100,AE100,AL100)=0,"",SUM(Q100,X100,AE100,AL100))</f>
        <v>2</v>
      </c>
      <c r="K100" s="66"/>
      <c r="L100" s="66"/>
      <c r="M100" s="154"/>
      <c r="N100" s="66"/>
      <c r="O100" s="66"/>
      <c r="P100" s="66"/>
      <c r="Q100" s="66"/>
      <c r="R100" s="66"/>
      <c r="S100" s="66"/>
      <c r="T100" s="154"/>
      <c r="U100" s="66"/>
      <c r="V100" s="66"/>
      <c r="W100" s="66"/>
      <c r="X100" s="66"/>
      <c r="Y100" s="64">
        <v>40</v>
      </c>
      <c r="Z100" s="66"/>
      <c r="AA100" s="154"/>
      <c r="AB100" s="66"/>
      <c r="AC100" s="66"/>
      <c r="AD100" s="66"/>
      <c r="AE100" s="64">
        <v>2</v>
      </c>
      <c r="AF100" s="66"/>
      <c r="AG100" s="66"/>
      <c r="AH100" s="154"/>
      <c r="AI100" s="66"/>
      <c r="AJ100" s="66"/>
      <c r="AK100" s="66"/>
      <c r="AL100" s="66"/>
    </row>
    <row r="101" spans="1:38" s="11" customFormat="1" ht="12.75" customHeight="1" thickBot="1">
      <c r="A101" s="220" t="s">
        <v>10</v>
      </c>
      <c r="B101" s="221"/>
      <c r="C101" s="56"/>
      <c r="D101" s="59">
        <f>SUM(D77:D78,D81,D84:D87,D89,D98:D100)</f>
        <v>265</v>
      </c>
      <c r="E101" s="59">
        <f>SUM(E77:E78,E81,E84:E87,E89,E98:E100)</f>
        <v>145</v>
      </c>
      <c r="F101" s="57">
        <f>SUM(F77:F78,F81,F84:F87,F89,F94:F95,F98:F100)</f>
        <v>80</v>
      </c>
      <c r="G101" s="57">
        <f>SUM(G77:G78,G81,G84:G87,G89,G94:G95,G98:G100)</f>
        <v>0</v>
      </c>
      <c r="H101" s="57">
        <f>SUM(H77:H78,H81,H84:H87,H89,H94:H95,H98:H100)</f>
        <v>0</v>
      </c>
      <c r="I101" s="59">
        <f>SUM(I77:I78,I81,I84:I87,I89,I98:I100)</f>
        <v>40</v>
      </c>
      <c r="J101" s="53">
        <f>SUM(J77:J78,J81,J84:J87,J89,J98:J100)</f>
        <v>19</v>
      </c>
      <c r="K101" s="53">
        <f t="shared" ref="K101:X101" si="19">SUM(K77:K78,K81,K84:K87,K89,K94:K95,K98:K100)</f>
        <v>15</v>
      </c>
      <c r="L101" s="53">
        <f t="shared" si="19"/>
        <v>15</v>
      </c>
      <c r="M101" s="53">
        <f t="shared" si="19"/>
        <v>0</v>
      </c>
      <c r="N101" s="53">
        <f t="shared" si="19"/>
        <v>0</v>
      </c>
      <c r="O101" s="53">
        <f t="shared" si="19"/>
        <v>0</v>
      </c>
      <c r="P101" s="57">
        <f t="shared" si="19"/>
        <v>0</v>
      </c>
      <c r="Q101" s="57">
        <f t="shared" si="19"/>
        <v>3</v>
      </c>
      <c r="R101" s="57">
        <f t="shared" si="19"/>
        <v>0</v>
      </c>
      <c r="S101" s="57">
        <f t="shared" si="19"/>
        <v>0</v>
      </c>
      <c r="T101" s="57">
        <f t="shared" si="19"/>
        <v>0</v>
      </c>
      <c r="U101" s="57">
        <f t="shared" si="19"/>
        <v>0</v>
      </c>
      <c r="V101" s="57">
        <f t="shared" si="19"/>
        <v>0</v>
      </c>
      <c r="W101" s="57">
        <f t="shared" si="19"/>
        <v>0</v>
      </c>
      <c r="X101" s="57">
        <f t="shared" si="19"/>
        <v>0</v>
      </c>
      <c r="Y101" s="59">
        <f>SUM(Y77:Y78,Y81,Y84:Y87,Y89,Y98:Y100)</f>
        <v>110</v>
      </c>
      <c r="Z101" s="57">
        <f>SUM(Z77:Z78,Z81:Z82,Z84:Z87,Z89:Z90,Z94:Z95,Z98:Z100)</f>
        <v>25</v>
      </c>
      <c r="AA101" s="57">
        <f t="shared" ref="AA101" si="20">SUM(AA77:AA78,AA81,AA84:AA87,AA89,AA94:AA95,AA98:AA100)</f>
        <v>5</v>
      </c>
      <c r="AB101" s="53">
        <f>SUM(AB77:AB78,AB81,AB84:AB87,AB89,AB94:AB95,AB98:AB100)</f>
        <v>0</v>
      </c>
      <c r="AC101" s="57">
        <f>SUM(AC77:AC78,AC81,AC84:AC87,AC89,AC94:AC95,AC98:AC100)</f>
        <v>0</v>
      </c>
      <c r="AD101" s="57">
        <f>SUM(AD77:AD78,AD81,AD84:AD87,AD89,AD98:AD100)</f>
        <v>40</v>
      </c>
      <c r="AE101" s="59">
        <f>SUM(AE77:AE78,AE81:AE82,AE84:AE87,AE89:AE90,AE98:AE100)</f>
        <v>9</v>
      </c>
      <c r="AF101" s="57">
        <f>SUM(AF77:AF78,AF81,AF84:AF87,AF89,AF94:AF95,AF98:AF100)</f>
        <v>20</v>
      </c>
      <c r="AG101" s="57">
        <f>SUM(AG77:AG78,AG81,AG84:AG87,AG90,AG94:AG95,AG98:AG100)</f>
        <v>30</v>
      </c>
      <c r="AH101" s="57">
        <f>SUM(AH77:AH78,AH81,AH84:AH87,AH89:AH90,AH94:AH95,AH98:AH100)</f>
        <v>5</v>
      </c>
      <c r="AI101" s="57">
        <f>SUM(AI77:AI78,AI81,AI84:AI87,AI89,AI94:AI95,AI98:AI100)</f>
        <v>0</v>
      </c>
      <c r="AJ101" s="57">
        <f>SUM(AJ77:AJ78,AJ81,AJ84:AJ87,AJ89,AJ94:AJ95,AJ98:AJ100)</f>
        <v>0</v>
      </c>
      <c r="AK101" s="57">
        <f>SUM(AK77:AK78,AK81,AK84:AK87,AK89,AK94:AK95,AK98:AK100)</f>
        <v>0</v>
      </c>
      <c r="AL101" s="58">
        <f>SUM(AL77:AL78,AL81,AL84:AL87,AL89:AL90,AL94:AL95,AL98:AL100)</f>
        <v>7</v>
      </c>
    </row>
    <row r="102" spans="1:38" s="11" customFormat="1" ht="12.75" customHeight="1">
      <c r="A102" s="144" t="s">
        <v>109</v>
      </c>
      <c r="B102" s="145"/>
      <c r="C102" s="146"/>
      <c r="D102" s="147"/>
      <c r="E102" s="147"/>
      <c r="F102" s="148"/>
      <c r="G102" s="148"/>
      <c r="H102" s="148"/>
      <c r="I102" s="147"/>
      <c r="J102" s="149"/>
      <c r="K102" s="149"/>
      <c r="L102" s="149"/>
      <c r="M102" s="149"/>
      <c r="N102" s="149"/>
      <c r="O102" s="149"/>
      <c r="P102" s="148"/>
      <c r="Q102" s="148"/>
      <c r="R102" s="148"/>
      <c r="S102" s="148"/>
      <c r="T102" s="148"/>
      <c r="U102" s="148"/>
      <c r="V102" s="148"/>
      <c r="W102" s="148"/>
      <c r="X102" s="148"/>
      <c r="Y102" s="147"/>
      <c r="Z102" s="148"/>
      <c r="AA102" s="148"/>
      <c r="AB102" s="149"/>
      <c r="AC102" s="148"/>
      <c r="AD102" s="148"/>
      <c r="AE102" s="147"/>
      <c r="AF102" s="148"/>
      <c r="AG102" s="148"/>
      <c r="AH102" s="148"/>
      <c r="AI102" s="148"/>
      <c r="AJ102" s="148"/>
      <c r="AK102" s="148"/>
      <c r="AL102" s="149"/>
    </row>
    <row r="103" spans="1:38" s="40" customFormat="1" ht="12">
      <c r="A103" s="222" t="s">
        <v>69</v>
      </c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4"/>
    </row>
    <row r="104" spans="1:38" s="11" customFormat="1" ht="12">
      <c r="A104" s="186">
        <v>39</v>
      </c>
      <c r="B104" s="188" t="s">
        <v>50</v>
      </c>
      <c r="C104" s="20" t="s">
        <v>15</v>
      </c>
      <c r="D104" s="190">
        <f>SUM(E104:I105)</f>
        <v>60</v>
      </c>
      <c r="E104" s="190" t="str">
        <f>IF(SUM(K104:K105,R104:R105,Y104:Y105,AF104:AF105)=0,"",SUM(K104:K105,R104:R105,Y104:Y105,AF104:AF105))</f>
        <v/>
      </c>
      <c r="F104" s="190">
        <f>IF(SUM(L104:L105,S104:S105,Z104:Z105,AG104:AG105)=0,"",SUM(L104:L105,S104:S105,Z104:Z105,AG104:AG105))</f>
        <v>60</v>
      </c>
      <c r="G104" s="190" t="str">
        <f>IF(SUM(N104:N105,U104:U105,AB104:AB105,AI104:AI105)=0,"",SUM(N104:N105,U104:U105,AB104:AB105,AI104:AI105))</f>
        <v/>
      </c>
      <c r="H104" s="190" t="str">
        <f>IF(SUM(O104:O105,V104:V105,AC104:AC105,AJ104:AJ105)=0,"",SUM(O104:O105,V104:V105,AC104:AC105,AJ104:AJ105))</f>
        <v/>
      </c>
      <c r="I104" s="190" t="str">
        <f>IF(SUM(P104:P105,W104:W105,AD104:AD105,AK104:AK105)=0,"",SUM(P104:P105,W104:W105,AD104:AD105,AK104:AK105))</f>
        <v/>
      </c>
      <c r="J104" s="190" t="str">
        <f>IF(SUM(Q104:Q105,X104:X105,AE104:AE105,AL104:AL105)=0,"",SUM(Q104:Q105,X104:X105,AE104:AE105,AL104:AL105))</f>
        <v/>
      </c>
      <c r="K104" s="20"/>
      <c r="L104" s="20"/>
      <c r="M104" s="20"/>
      <c r="N104" s="20"/>
      <c r="O104" s="20"/>
      <c r="P104" s="20"/>
      <c r="Q104" s="20"/>
      <c r="R104" s="20"/>
      <c r="S104" s="19">
        <v>30</v>
      </c>
      <c r="T104" s="19"/>
      <c r="U104" s="20"/>
      <c r="V104" s="20"/>
      <c r="W104" s="20"/>
      <c r="X104" s="19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1:38" s="11" customFormat="1" ht="12">
      <c r="A105" s="187"/>
      <c r="B105" s="189"/>
      <c r="C105" s="20" t="s">
        <v>15</v>
      </c>
      <c r="D105" s="191"/>
      <c r="E105" s="191"/>
      <c r="F105" s="191"/>
      <c r="G105" s="191"/>
      <c r="H105" s="191"/>
      <c r="I105" s="191"/>
      <c r="J105" s="191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19">
        <v>30</v>
      </c>
      <c r="AA105" s="19"/>
      <c r="AB105" s="20"/>
      <c r="AC105" s="20"/>
      <c r="AD105" s="20"/>
      <c r="AE105" s="19"/>
      <c r="AF105" s="20"/>
      <c r="AG105" s="20"/>
      <c r="AH105" s="20"/>
      <c r="AI105" s="20"/>
      <c r="AJ105" s="20"/>
      <c r="AK105" s="20"/>
      <c r="AL105" s="20"/>
    </row>
    <row r="106" spans="1:38" s="11" customFormat="1" ht="12">
      <c r="A106" s="186">
        <v>40</v>
      </c>
      <c r="B106" s="188" t="s">
        <v>51</v>
      </c>
      <c r="C106" s="20" t="s">
        <v>15</v>
      </c>
      <c r="D106" s="190">
        <f>SUM(E106:I109)</f>
        <v>120</v>
      </c>
      <c r="E106" s="232" t="str">
        <f>IF(SUM(K106:K109,R106:R109,Y106:Y109,AF106:AF109)=0,"",SUM(K106:K109,R106:R109,Y106:Y109,AF106:AF109))</f>
        <v/>
      </c>
      <c r="F106" s="232">
        <f>IF(SUM(L106:L109,S106:S109,Z106:Z109,AG106:AG109)=0,"",SUM(L106:L109,S106:S109,Z106:Z109,AG106:AG109))</f>
        <v>120</v>
      </c>
      <c r="G106" s="232" t="str">
        <f>IF(SUM(N106:N109,U106:U109,AB106:AB109,AI106:AI109)=0,"",SUM(N106:N109,U106:U109,AB106:AB109,AI106:AI109))</f>
        <v/>
      </c>
      <c r="H106" s="232" t="str">
        <f>IF(SUM(O106:O109,V106:V109,AC106:AC109,AJ106:AJ109)=0,"",SUM(O106:O109,V106:V109,AC106:AC109,AJ106:AJ109))</f>
        <v/>
      </c>
      <c r="I106" s="232" t="str">
        <f>IF(SUM(P106:P109,W106:W109,AD106:AD109,AK106:AK109)=0,"",SUM(P106:P109,W106:W109,AD106:AD109,AK106:AK109))</f>
        <v/>
      </c>
      <c r="J106" s="232">
        <f>IF(SUM(Q106:Q109,X106:X109,AE106:AE109,AL106:AL109)=0,"",SUM(Q106:Q109,X106:X109,AE106:AE109,AL106:AL109))</f>
        <v>8</v>
      </c>
      <c r="K106" s="20"/>
      <c r="L106" s="19">
        <v>30</v>
      </c>
      <c r="M106" s="19"/>
      <c r="N106" s="20"/>
      <c r="O106" s="20"/>
      <c r="P106" s="20"/>
      <c r="Q106" s="19">
        <v>2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</row>
    <row r="107" spans="1:38" s="11" customFormat="1" ht="12">
      <c r="A107" s="197"/>
      <c r="B107" s="231"/>
      <c r="C107" s="20" t="s">
        <v>15</v>
      </c>
      <c r="D107" s="201"/>
      <c r="E107" s="233"/>
      <c r="F107" s="233"/>
      <c r="G107" s="233"/>
      <c r="H107" s="233"/>
      <c r="I107" s="233"/>
      <c r="J107" s="233"/>
      <c r="K107" s="20"/>
      <c r="L107" s="20"/>
      <c r="M107" s="20"/>
      <c r="N107" s="20"/>
      <c r="O107" s="20"/>
      <c r="P107" s="20"/>
      <c r="Q107" s="20"/>
      <c r="R107" s="20"/>
      <c r="S107" s="19">
        <v>30</v>
      </c>
      <c r="T107" s="19"/>
      <c r="U107" s="20"/>
      <c r="V107" s="20"/>
      <c r="W107" s="20"/>
      <c r="X107" s="19">
        <v>2</v>
      </c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</row>
    <row r="108" spans="1:38" s="11" customFormat="1" ht="12">
      <c r="A108" s="197"/>
      <c r="B108" s="231"/>
      <c r="C108" s="20" t="s">
        <v>15</v>
      </c>
      <c r="D108" s="201"/>
      <c r="E108" s="233"/>
      <c r="F108" s="233"/>
      <c r="G108" s="233"/>
      <c r="H108" s="233"/>
      <c r="I108" s="233"/>
      <c r="J108" s="233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19">
        <v>30</v>
      </c>
      <c r="AA108" s="19"/>
      <c r="AB108" s="20"/>
      <c r="AC108" s="20"/>
      <c r="AD108" s="20"/>
      <c r="AE108" s="19">
        <v>2</v>
      </c>
      <c r="AF108" s="20"/>
      <c r="AG108" s="20"/>
      <c r="AH108" s="20"/>
      <c r="AI108" s="20"/>
      <c r="AJ108" s="20"/>
      <c r="AK108" s="20"/>
      <c r="AL108" s="20"/>
    </row>
    <row r="109" spans="1:38" s="11" customFormat="1" ht="22.5">
      <c r="A109" s="187"/>
      <c r="B109" s="189"/>
      <c r="C109" s="110" t="s">
        <v>64</v>
      </c>
      <c r="D109" s="191"/>
      <c r="E109" s="234"/>
      <c r="F109" s="234"/>
      <c r="G109" s="234"/>
      <c r="H109" s="234"/>
      <c r="I109" s="234"/>
      <c r="J109" s="234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19">
        <v>30</v>
      </c>
      <c r="AH109" s="19"/>
      <c r="AI109" s="20"/>
      <c r="AJ109" s="20"/>
      <c r="AK109" s="20"/>
      <c r="AL109" s="19">
        <v>2</v>
      </c>
    </row>
    <row r="110" spans="1:38" s="11" customFormat="1">
      <c r="A110" s="68" t="s">
        <v>104</v>
      </c>
      <c r="B110" s="69"/>
      <c r="C110" s="70"/>
      <c r="D110" s="71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3"/>
    </row>
    <row r="111" spans="1:38" s="40" customFormat="1" ht="12">
      <c r="A111" s="205" t="s">
        <v>70</v>
      </c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7"/>
    </row>
    <row r="112" spans="1:38" s="11" customFormat="1" ht="12.75" customHeight="1">
      <c r="A112" s="186">
        <v>41</v>
      </c>
      <c r="B112" s="238" t="s">
        <v>53</v>
      </c>
      <c r="C112" s="20" t="s">
        <v>15</v>
      </c>
      <c r="D112" s="190">
        <f>SUM(E112:I115)</f>
        <v>70</v>
      </c>
      <c r="E112" s="232">
        <f>IF(SUM(K112:K115,R112:R115,Y112:Y115,AF112:AF115)=0,"",SUM(K112:K115,R112:R115,Y112:Y115,AF112:AF115))</f>
        <v>15</v>
      </c>
      <c r="F112" s="232" t="str">
        <f>IF(SUM(L112:L115,S112:S115,Z112:Z115,AG112:AG115)=0,"",SUM(L112:L115,S112:S115,Z112:Z115,AG112:AG115))</f>
        <v/>
      </c>
      <c r="G112" s="232">
        <f>IF(SUM(N112:N115,U112:U115,AB112:AB115,AI112:AI115)=0,"",SUM(N112:N115,U112:U115,AB112:AB115,AI112:AI115))</f>
        <v>55</v>
      </c>
      <c r="H112" s="232" t="str">
        <f>IF(SUM(O112:O115,V112:V115,AC112:AC115,AJ112:AJ115)=0,"",SUM(O112:O115,V112:V115,AC112:AC115,AJ112:AJ115))</f>
        <v/>
      </c>
      <c r="I112" s="232" t="str">
        <f>IF(SUM(P112:P115,W112:W115,AD112:AD115,AK112:AK115)=0,"",SUM(P112:P115,W112:W115,AD112:AD115,AK112:AK115))</f>
        <v/>
      </c>
      <c r="J112" s="232">
        <f>IF(SUM(Q112:Q115,X112:X115,AE112:AE115,AL112:AL115)=0,"",SUM(Q112:Q115,X112:X115,AE112:AE115,AL112:AL115))</f>
        <v>5</v>
      </c>
      <c r="K112" s="19">
        <v>15</v>
      </c>
      <c r="L112" s="20"/>
      <c r="M112" s="20"/>
      <c r="N112" s="20"/>
      <c r="O112" s="20"/>
      <c r="P112" s="20"/>
      <c r="Q112" s="19">
        <v>2</v>
      </c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</row>
    <row r="113" spans="1:38" s="11" customFormat="1" ht="12">
      <c r="A113" s="197"/>
      <c r="B113" s="239"/>
      <c r="C113" s="20" t="s">
        <v>15</v>
      </c>
      <c r="D113" s="201"/>
      <c r="E113" s="233"/>
      <c r="F113" s="233"/>
      <c r="G113" s="233"/>
      <c r="H113" s="233"/>
      <c r="I113" s="233"/>
      <c r="J113" s="233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19">
        <v>15</v>
      </c>
      <c r="V113" s="20"/>
      <c r="W113" s="20"/>
      <c r="X113" s="19">
        <v>1</v>
      </c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</row>
    <row r="114" spans="1:38" s="11" customFormat="1" ht="12">
      <c r="A114" s="197"/>
      <c r="B114" s="239"/>
      <c r="C114" s="20" t="s">
        <v>15</v>
      </c>
      <c r="D114" s="201"/>
      <c r="E114" s="233"/>
      <c r="F114" s="233"/>
      <c r="G114" s="233"/>
      <c r="H114" s="233"/>
      <c r="I114" s="233"/>
      <c r="J114" s="233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19">
        <v>20</v>
      </c>
      <c r="AC114" s="20"/>
      <c r="AD114" s="20"/>
      <c r="AE114" s="19">
        <v>1</v>
      </c>
      <c r="AF114" s="20"/>
      <c r="AG114" s="20"/>
      <c r="AH114" s="20"/>
      <c r="AI114" s="20"/>
      <c r="AJ114" s="20"/>
      <c r="AK114" s="20"/>
      <c r="AL114" s="20"/>
    </row>
    <row r="115" spans="1:38" s="11" customFormat="1" ht="12">
      <c r="A115" s="187"/>
      <c r="B115" s="240"/>
      <c r="C115" s="20" t="s">
        <v>15</v>
      </c>
      <c r="D115" s="191"/>
      <c r="E115" s="234"/>
      <c r="F115" s="234"/>
      <c r="G115" s="234"/>
      <c r="H115" s="234"/>
      <c r="I115" s="234"/>
      <c r="J115" s="234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19">
        <v>20</v>
      </c>
      <c r="AJ115" s="20"/>
      <c r="AK115" s="20"/>
      <c r="AL115" s="19">
        <v>1</v>
      </c>
    </row>
    <row r="116" spans="1:38" s="11" customFormat="1" ht="12">
      <c r="A116" s="243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5"/>
    </row>
    <row r="117" spans="1:38" s="11" customFormat="1" ht="23.25" thickBot="1">
      <c r="A117" s="100">
        <v>42</v>
      </c>
      <c r="B117" s="111" t="s">
        <v>54</v>
      </c>
      <c r="C117" s="66" t="s">
        <v>16</v>
      </c>
      <c r="D117" s="112"/>
      <c r="E117" s="113"/>
      <c r="F117" s="113"/>
      <c r="G117" s="113"/>
      <c r="H117" s="113"/>
      <c r="I117" s="113"/>
      <c r="J117" s="114">
        <v>20</v>
      </c>
      <c r="K117" s="115"/>
      <c r="L117" s="116"/>
      <c r="M117" s="116"/>
      <c r="N117" s="116"/>
      <c r="O117" s="116"/>
      <c r="P117" s="116"/>
      <c r="Q117" s="117"/>
      <c r="R117" s="115"/>
      <c r="S117" s="116"/>
      <c r="T117" s="116"/>
      <c r="U117" s="116"/>
      <c r="V117" s="116"/>
      <c r="W117" s="116"/>
      <c r="X117" s="117"/>
      <c r="Y117" s="115"/>
      <c r="Z117" s="116"/>
      <c r="AA117" s="116"/>
      <c r="AB117" s="116"/>
      <c r="AC117" s="116"/>
      <c r="AD117" s="116"/>
      <c r="AE117" s="117"/>
      <c r="AF117" s="112"/>
      <c r="AG117" s="113"/>
      <c r="AH117" s="113"/>
      <c r="AI117" s="113"/>
      <c r="AJ117" s="113"/>
      <c r="AK117" s="113"/>
      <c r="AL117" s="114">
        <v>20</v>
      </c>
    </row>
    <row r="118" spans="1:38" s="41" customFormat="1" ht="12.75" customHeight="1" thickBot="1">
      <c r="A118" s="241" t="s">
        <v>10</v>
      </c>
      <c r="B118" s="242"/>
      <c r="C118" s="52"/>
      <c r="D118" s="53">
        <f t="shared" ref="D118:AL118" si="21">SUM(D104:D109,D112:D117)</f>
        <v>250</v>
      </c>
      <c r="E118" s="53">
        <f t="shared" si="21"/>
        <v>15</v>
      </c>
      <c r="F118" s="53">
        <f t="shared" si="21"/>
        <v>180</v>
      </c>
      <c r="G118" s="53">
        <f t="shared" si="21"/>
        <v>55</v>
      </c>
      <c r="H118" s="53">
        <f t="shared" si="21"/>
        <v>0</v>
      </c>
      <c r="I118" s="53">
        <f t="shared" si="21"/>
        <v>0</v>
      </c>
      <c r="J118" s="53">
        <f t="shared" si="21"/>
        <v>33</v>
      </c>
      <c r="K118" s="53">
        <f t="shared" si="21"/>
        <v>15</v>
      </c>
      <c r="L118" s="53">
        <f t="shared" si="21"/>
        <v>30</v>
      </c>
      <c r="M118" s="53">
        <f t="shared" si="21"/>
        <v>0</v>
      </c>
      <c r="N118" s="53">
        <f t="shared" si="21"/>
        <v>0</v>
      </c>
      <c r="O118" s="53">
        <f t="shared" si="21"/>
        <v>0</v>
      </c>
      <c r="P118" s="53">
        <f t="shared" si="21"/>
        <v>0</v>
      </c>
      <c r="Q118" s="53">
        <f t="shared" si="21"/>
        <v>4</v>
      </c>
      <c r="R118" s="53">
        <f t="shared" si="21"/>
        <v>0</v>
      </c>
      <c r="S118" s="53">
        <f t="shared" si="21"/>
        <v>60</v>
      </c>
      <c r="T118" s="53">
        <f t="shared" si="21"/>
        <v>0</v>
      </c>
      <c r="U118" s="53">
        <f t="shared" si="21"/>
        <v>15</v>
      </c>
      <c r="V118" s="53">
        <f t="shared" si="21"/>
        <v>0</v>
      </c>
      <c r="W118" s="53">
        <f t="shared" si="21"/>
        <v>0</v>
      </c>
      <c r="X118" s="53">
        <f t="shared" si="21"/>
        <v>3</v>
      </c>
      <c r="Y118" s="53">
        <f t="shared" si="21"/>
        <v>0</v>
      </c>
      <c r="Z118" s="53">
        <f t="shared" si="21"/>
        <v>60</v>
      </c>
      <c r="AA118" s="53">
        <f>SUM(AA98:AA99,AA104:AA109,AA112:AA117)</f>
        <v>0</v>
      </c>
      <c r="AB118" s="53">
        <f t="shared" si="21"/>
        <v>20</v>
      </c>
      <c r="AC118" s="53">
        <f t="shared" si="21"/>
        <v>0</v>
      </c>
      <c r="AD118" s="53">
        <f t="shared" si="21"/>
        <v>0</v>
      </c>
      <c r="AE118" s="53">
        <f t="shared" si="21"/>
        <v>3</v>
      </c>
      <c r="AF118" s="53">
        <f t="shared" si="21"/>
        <v>0</v>
      </c>
      <c r="AG118" s="53">
        <f t="shared" si="21"/>
        <v>30</v>
      </c>
      <c r="AH118" s="53">
        <f t="shared" si="21"/>
        <v>0</v>
      </c>
      <c r="AI118" s="53">
        <f t="shared" si="21"/>
        <v>20</v>
      </c>
      <c r="AJ118" s="53">
        <f t="shared" si="21"/>
        <v>0</v>
      </c>
      <c r="AK118" s="53">
        <f t="shared" si="21"/>
        <v>0</v>
      </c>
      <c r="AL118" s="58">
        <f t="shared" si="21"/>
        <v>23</v>
      </c>
    </row>
    <row r="119" spans="1:38" s="41" customFormat="1" ht="12">
      <c r="A119" s="46"/>
      <c r="B119" s="47" t="s">
        <v>55</v>
      </c>
      <c r="C119" s="48"/>
      <c r="D119" s="49">
        <f t="shared" ref="D119:AL119" si="22">SUM(D40,D75,D101,D118)</f>
        <v>1455</v>
      </c>
      <c r="E119" s="49">
        <f t="shared" si="22"/>
        <v>660</v>
      </c>
      <c r="F119" s="49">
        <f t="shared" si="22"/>
        <v>525</v>
      </c>
      <c r="G119" s="49">
        <f t="shared" si="22"/>
        <v>55</v>
      </c>
      <c r="H119" s="49">
        <f t="shared" si="22"/>
        <v>0</v>
      </c>
      <c r="I119" s="49">
        <f t="shared" si="22"/>
        <v>200</v>
      </c>
      <c r="J119" s="49">
        <f t="shared" si="22"/>
        <v>119</v>
      </c>
      <c r="K119" s="60">
        <f t="shared" si="22"/>
        <v>285</v>
      </c>
      <c r="L119" s="49">
        <f t="shared" si="22"/>
        <v>130</v>
      </c>
      <c r="M119" s="49">
        <f t="shared" si="22"/>
        <v>5</v>
      </c>
      <c r="N119" s="49">
        <f t="shared" si="22"/>
        <v>0</v>
      </c>
      <c r="O119" s="49">
        <f t="shared" si="22"/>
        <v>0</v>
      </c>
      <c r="P119" s="49">
        <f t="shared" si="22"/>
        <v>0</v>
      </c>
      <c r="Q119" s="61">
        <f t="shared" si="22"/>
        <v>30</v>
      </c>
      <c r="R119" s="49">
        <f t="shared" si="22"/>
        <v>140</v>
      </c>
      <c r="S119" s="49">
        <f t="shared" si="22"/>
        <v>145</v>
      </c>
      <c r="T119" s="49">
        <f t="shared" si="22"/>
        <v>15</v>
      </c>
      <c r="U119" s="49">
        <f t="shared" si="22"/>
        <v>15</v>
      </c>
      <c r="V119" s="49">
        <f t="shared" si="22"/>
        <v>0</v>
      </c>
      <c r="W119" s="49">
        <f t="shared" si="22"/>
        <v>105</v>
      </c>
      <c r="X119" s="61">
        <f t="shared" si="22"/>
        <v>30</v>
      </c>
      <c r="Y119" s="49">
        <f t="shared" si="22"/>
        <v>230</v>
      </c>
      <c r="Z119" s="49">
        <f t="shared" si="22"/>
        <v>160</v>
      </c>
      <c r="AA119" s="49">
        <f t="shared" si="22"/>
        <v>5</v>
      </c>
      <c r="AB119" s="49">
        <f t="shared" si="22"/>
        <v>20</v>
      </c>
      <c r="AC119" s="49">
        <f t="shared" si="22"/>
        <v>0</v>
      </c>
      <c r="AD119" s="49">
        <f t="shared" si="22"/>
        <v>95</v>
      </c>
      <c r="AE119" s="61">
        <f t="shared" si="22"/>
        <v>30</v>
      </c>
      <c r="AF119" s="49">
        <f t="shared" si="22"/>
        <v>20</v>
      </c>
      <c r="AG119" s="49">
        <f t="shared" si="22"/>
        <v>60</v>
      </c>
      <c r="AH119" s="49">
        <f t="shared" si="22"/>
        <v>5</v>
      </c>
      <c r="AI119" s="49">
        <f t="shared" si="22"/>
        <v>20</v>
      </c>
      <c r="AJ119" s="49">
        <f t="shared" si="22"/>
        <v>0</v>
      </c>
      <c r="AK119" s="49">
        <f t="shared" si="22"/>
        <v>0</v>
      </c>
      <c r="AL119" s="50">
        <f t="shared" si="22"/>
        <v>30</v>
      </c>
    </row>
    <row r="120" spans="1:38" s="41" customFormat="1" ht="12">
      <c r="A120" s="235"/>
      <c r="B120" s="235"/>
      <c r="C120" s="235"/>
      <c r="D120" s="235"/>
      <c r="E120" s="235"/>
      <c r="F120" s="235"/>
      <c r="G120" s="235"/>
      <c r="H120" s="235"/>
      <c r="I120" s="235"/>
      <c r="J120" s="235"/>
      <c r="K120" s="236">
        <f>SUM(K119:P119)</f>
        <v>420</v>
      </c>
      <c r="L120" s="237"/>
      <c r="M120" s="237"/>
      <c r="N120" s="237"/>
      <c r="O120" s="237"/>
      <c r="P120" s="237"/>
      <c r="Q120" s="51"/>
      <c r="R120" s="236">
        <f>SUM(R119:W119)</f>
        <v>420</v>
      </c>
      <c r="S120" s="237"/>
      <c r="T120" s="237"/>
      <c r="U120" s="237"/>
      <c r="V120" s="237"/>
      <c r="W120" s="237"/>
      <c r="X120" s="51"/>
      <c r="Y120" s="236">
        <f>SUM(Y119:AD119)</f>
        <v>510</v>
      </c>
      <c r="Z120" s="237"/>
      <c r="AA120" s="237"/>
      <c r="AB120" s="237"/>
      <c r="AC120" s="237"/>
      <c r="AD120" s="237"/>
      <c r="AE120" s="51"/>
      <c r="AF120" s="236">
        <f>SUM(AF119:AK119)</f>
        <v>105</v>
      </c>
      <c r="AG120" s="237"/>
      <c r="AH120" s="237"/>
      <c r="AI120" s="237"/>
      <c r="AJ120" s="237"/>
      <c r="AK120" s="237"/>
      <c r="AL120" s="51"/>
    </row>
    <row r="121" spans="1:38" s="22" customFormat="1" ht="18.75" customHeight="1">
      <c r="A121" s="203" t="s">
        <v>65</v>
      </c>
      <c r="B121" s="203"/>
      <c r="C121" s="21"/>
      <c r="D121" s="23" t="s">
        <v>90</v>
      </c>
      <c r="E121" s="23"/>
      <c r="F121" s="23"/>
      <c r="G121" s="23"/>
      <c r="H121" s="23"/>
      <c r="I121" s="23">
        <v>200</v>
      </c>
      <c r="J121" s="23">
        <f>SUM(X121,AE121)</f>
        <v>12</v>
      </c>
      <c r="K121" s="23"/>
      <c r="L121" s="23"/>
      <c r="M121" s="23"/>
      <c r="N121" s="23"/>
      <c r="O121" s="23"/>
      <c r="P121" s="23">
        <v>0</v>
      </c>
      <c r="Q121" s="23">
        <v>0</v>
      </c>
      <c r="R121" s="23"/>
      <c r="S121" s="23"/>
      <c r="T121" s="23"/>
      <c r="U121" s="23"/>
      <c r="V121" s="23"/>
      <c r="W121" s="23">
        <v>105</v>
      </c>
      <c r="X121" s="23">
        <f>SUM(X44,X47,X50,X53,X59,X62,X65)</f>
        <v>7</v>
      </c>
      <c r="Y121" s="23"/>
      <c r="Z121" s="23"/>
      <c r="AA121" s="23"/>
      <c r="AB121" s="23"/>
      <c r="AC121" s="23"/>
      <c r="AD121" s="23">
        <v>55</v>
      </c>
      <c r="AE121" s="23">
        <f>SUM(AE18,AE72,AE74,AE96,AE59)</f>
        <v>5</v>
      </c>
      <c r="AF121" s="23"/>
      <c r="AG121" s="23"/>
      <c r="AH121" s="23"/>
      <c r="AI121" s="23"/>
      <c r="AJ121" s="23"/>
      <c r="AK121" s="23">
        <v>0</v>
      </c>
      <c r="AL121" s="23">
        <v>0</v>
      </c>
    </row>
    <row r="122" spans="1:38" s="12" customFormat="1" ht="12">
      <c r="A122" s="15"/>
      <c r="B122" s="1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1:38" s="12" customFormat="1" ht="12">
      <c r="A123" s="30" t="s">
        <v>56</v>
      </c>
      <c r="B123" s="31"/>
      <c r="C123" s="32"/>
      <c r="D123" s="32"/>
      <c r="E123" s="32"/>
      <c r="F123" s="32"/>
      <c r="G123" s="32"/>
      <c r="H123" s="63"/>
      <c r="I123" s="63"/>
      <c r="J123" s="63"/>
      <c r="K123" s="63"/>
      <c r="L123" s="63"/>
      <c r="M123" s="63"/>
      <c r="N123" s="63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1:38" s="12" customFormat="1" ht="12">
      <c r="A124" s="30" t="s">
        <v>91</v>
      </c>
      <c r="B124" s="31"/>
      <c r="C124" s="32"/>
      <c r="D124" s="32"/>
      <c r="E124" s="32"/>
      <c r="F124" s="32"/>
      <c r="G124" s="32"/>
      <c r="H124" s="63"/>
      <c r="I124" s="63"/>
      <c r="J124" s="63"/>
      <c r="K124" s="63"/>
      <c r="L124" s="63"/>
      <c r="M124" s="63"/>
      <c r="N124" s="63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1:38" s="12" customFormat="1" ht="12">
      <c r="A125" s="30" t="s">
        <v>66</v>
      </c>
      <c r="B125" s="31"/>
      <c r="C125" s="32"/>
      <c r="D125" s="32"/>
      <c r="E125" s="32"/>
      <c r="F125" s="32"/>
      <c r="G125" s="32"/>
      <c r="H125" s="63"/>
      <c r="I125" s="63"/>
      <c r="J125" s="63"/>
      <c r="K125" s="63"/>
      <c r="L125" s="63"/>
      <c r="M125" s="63"/>
      <c r="N125" s="63"/>
      <c r="O125" s="25"/>
      <c r="P125" s="25"/>
      <c r="Q125" s="25"/>
      <c r="R125" s="25"/>
      <c r="S125" s="25"/>
      <c r="T125" s="25"/>
      <c r="U125" s="25"/>
      <c r="V125" s="25"/>
      <c r="W125" s="25"/>
      <c r="X125" s="63" t="s">
        <v>95</v>
      </c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1:38" s="12" customFormat="1" ht="12">
      <c r="A126" s="30"/>
      <c r="B126" s="31"/>
      <c r="C126" s="32"/>
      <c r="D126" s="32"/>
      <c r="E126" s="32"/>
      <c r="F126" s="32"/>
      <c r="G126" s="32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1:38" s="12" customFormat="1" ht="12">
      <c r="A127" s="30"/>
      <c r="B127" s="89" t="s">
        <v>100</v>
      </c>
      <c r="C127" s="90"/>
      <c r="D127" s="90"/>
      <c r="E127" s="32"/>
      <c r="F127" s="32"/>
      <c r="G127" s="32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118"/>
      <c r="V127" s="63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1:38" s="12" customFormat="1" ht="12">
      <c r="A128" s="30"/>
      <c r="B128" s="121" t="s">
        <v>101</v>
      </c>
      <c r="C128" s="122"/>
      <c r="D128" s="122"/>
      <c r="E128" s="32"/>
      <c r="F128" s="32"/>
      <c r="G128" s="32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118"/>
      <c r="T128" s="118"/>
      <c r="U128" s="32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1:38" s="12" customFormat="1" ht="12">
      <c r="A129" s="30"/>
      <c r="B129" s="129" t="s">
        <v>92</v>
      </c>
      <c r="C129" s="130"/>
      <c r="D129" s="130"/>
      <c r="E129" s="32"/>
      <c r="F129" s="32"/>
      <c r="G129" s="32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118"/>
      <c r="V129" s="63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1:38" s="12" customFormat="1" ht="12">
      <c r="A130" s="30"/>
      <c r="B130" s="31"/>
      <c r="C130" s="32"/>
      <c r="D130" s="32"/>
      <c r="E130" s="32"/>
      <c r="F130" s="32"/>
      <c r="G130" s="32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1:38" s="12" customFormat="1" ht="25.5" customHeight="1">
      <c r="A131" s="30"/>
      <c r="B131" s="132" t="s">
        <v>96</v>
      </c>
      <c r="C131" s="133"/>
      <c r="D131" s="133"/>
      <c r="E131" s="133"/>
      <c r="F131" s="133"/>
      <c r="G131" s="134" t="s">
        <v>107</v>
      </c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25"/>
      <c r="AG131" s="25"/>
      <c r="AH131" s="25"/>
      <c r="AI131" s="25"/>
      <c r="AJ131" s="25"/>
      <c r="AK131" s="25"/>
      <c r="AL131" s="25"/>
    </row>
    <row r="132" spans="1:38" s="12" customFormat="1" ht="23.25" customHeight="1">
      <c r="A132" s="30"/>
      <c r="B132" s="132" t="s">
        <v>106</v>
      </c>
      <c r="C132" s="133"/>
      <c r="D132" s="133"/>
      <c r="E132" s="133"/>
      <c r="F132" s="133"/>
      <c r="G132" s="134" t="s">
        <v>108</v>
      </c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25"/>
      <c r="AG132" s="25"/>
      <c r="AH132" s="25"/>
      <c r="AI132" s="25"/>
      <c r="AJ132" s="25"/>
      <c r="AK132" s="25"/>
      <c r="AL132" s="25"/>
    </row>
    <row r="133" spans="1:38" s="12" customFormat="1" ht="20.25" customHeight="1">
      <c r="A133" s="30"/>
      <c r="B133" s="132" t="s">
        <v>97</v>
      </c>
      <c r="C133" s="133"/>
      <c r="D133" s="133"/>
      <c r="E133" s="133"/>
      <c r="F133" s="133"/>
      <c r="G133" s="134" t="s">
        <v>98</v>
      </c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25"/>
      <c r="AG133" s="25"/>
      <c r="AH133" s="25"/>
      <c r="AI133" s="25"/>
      <c r="AJ133" s="25"/>
      <c r="AK133" s="25"/>
      <c r="AL133" s="25"/>
    </row>
    <row r="134" spans="1:38" s="12" customFormat="1" ht="17.25" customHeight="1">
      <c r="A134" s="30"/>
      <c r="B134" s="136" t="s">
        <v>99</v>
      </c>
      <c r="C134" s="137"/>
      <c r="D134" s="137"/>
      <c r="E134" s="137"/>
      <c r="F134" s="137"/>
      <c r="G134" s="138" t="s">
        <v>102</v>
      </c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25"/>
      <c r="AG134" s="25"/>
      <c r="AH134" s="25"/>
      <c r="AI134" s="25"/>
      <c r="AJ134" s="25"/>
      <c r="AK134" s="25"/>
      <c r="AL134" s="25"/>
    </row>
    <row r="135" spans="1:38" s="12" customFormat="1" ht="18.75" customHeight="1">
      <c r="A135" s="30"/>
      <c r="B135" s="140" t="s">
        <v>103</v>
      </c>
      <c r="C135" s="141"/>
      <c r="D135" s="141"/>
      <c r="E135" s="141"/>
      <c r="F135" s="141"/>
      <c r="G135" s="142" t="s">
        <v>105</v>
      </c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25"/>
      <c r="AG135" s="25"/>
      <c r="AH135" s="25"/>
      <c r="AI135" s="25"/>
      <c r="AJ135" s="25"/>
      <c r="AK135" s="25"/>
      <c r="AL135" s="25"/>
    </row>
    <row r="136" spans="1:38" s="12" customFormat="1" ht="12">
      <c r="A136" s="30"/>
      <c r="B136" s="31"/>
      <c r="C136" s="32"/>
      <c r="D136" s="32"/>
      <c r="E136" s="62"/>
      <c r="F136" s="32"/>
      <c r="G136" s="32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1:38" s="12" customFormat="1" ht="12">
      <c r="A137" s="30"/>
      <c r="B137" s="31"/>
      <c r="C137" s="32"/>
      <c r="D137" s="32"/>
      <c r="E137" s="32"/>
      <c r="F137" s="32"/>
      <c r="G137" s="32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1:38" s="12" customFormat="1" ht="12">
      <c r="A138" s="30"/>
      <c r="B138" s="31"/>
      <c r="C138" s="32"/>
      <c r="D138" s="32"/>
      <c r="E138" s="32"/>
      <c r="F138" s="32"/>
      <c r="G138" s="32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1:38" s="12" customFormat="1" ht="12">
      <c r="A139" s="30"/>
      <c r="B139" s="31"/>
      <c r="C139" s="32"/>
      <c r="D139" s="32"/>
      <c r="E139" s="32"/>
      <c r="F139" s="32"/>
      <c r="G139" s="32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1:38">
      <c r="A140" s="33"/>
      <c r="B140" s="34"/>
      <c r="C140" s="35"/>
      <c r="D140" s="35"/>
      <c r="E140" s="35"/>
      <c r="F140" s="35"/>
      <c r="G140" s="35"/>
    </row>
  </sheetData>
  <mergeCells count="249">
    <mergeCell ref="J16:J18"/>
    <mergeCell ref="H19:H20"/>
    <mergeCell ref="I19:I20"/>
    <mergeCell ref="F22:F23"/>
    <mergeCell ref="H22:H23"/>
    <mergeCell ref="I22:I23"/>
    <mergeCell ref="D16:D18"/>
    <mergeCell ref="E16:E18"/>
    <mergeCell ref="F16:F18"/>
    <mergeCell ref="G16:G18"/>
    <mergeCell ref="H16:H18"/>
    <mergeCell ref="I16:I18"/>
    <mergeCell ref="A120:J120"/>
    <mergeCell ref="K120:P120"/>
    <mergeCell ref="R120:W120"/>
    <mergeCell ref="Y120:AD120"/>
    <mergeCell ref="AF120:AK120"/>
    <mergeCell ref="A121:B121"/>
    <mergeCell ref="A111:AL111"/>
    <mergeCell ref="B112:B115"/>
    <mergeCell ref="A112:A115"/>
    <mergeCell ref="D112:D115"/>
    <mergeCell ref="E112:E115"/>
    <mergeCell ref="G112:G115"/>
    <mergeCell ref="J112:J115"/>
    <mergeCell ref="F112:F115"/>
    <mergeCell ref="H112:H115"/>
    <mergeCell ref="I112:I115"/>
    <mergeCell ref="A118:B118"/>
    <mergeCell ref="A116:AL116"/>
    <mergeCell ref="A106:A109"/>
    <mergeCell ref="B106:B109"/>
    <mergeCell ref="D106:D109"/>
    <mergeCell ref="E106:E109"/>
    <mergeCell ref="F106:F109"/>
    <mergeCell ref="G106:G109"/>
    <mergeCell ref="H106:H109"/>
    <mergeCell ref="I106:I109"/>
    <mergeCell ref="J106:J109"/>
    <mergeCell ref="A92:AL92"/>
    <mergeCell ref="A93:AL93"/>
    <mergeCell ref="A97:AL97"/>
    <mergeCell ref="A101:B101"/>
    <mergeCell ref="A103:AL103"/>
    <mergeCell ref="A104:A105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B98:B99"/>
    <mergeCell ref="A98:A99"/>
    <mergeCell ref="B95:B96"/>
    <mergeCell ref="A95:A96"/>
    <mergeCell ref="I86:I87"/>
    <mergeCell ref="J86:J87"/>
    <mergeCell ref="H89:H90"/>
    <mergeCell ref="I89:I90"/>
    <mergeCell ref="J89:J90"/>
    <mergeCell ref="A86:A87"/>
    <mergeCell ref="B86:B87"/>
    <mergeCell ref="D86:D87"/>
    <mergeCell ref="E86:E87"/>
    <mergeCell ref="F86:F87"/>
    <mergeCell ref="G86:G87"/>
    <mergeCell ref="H86:H87"/>
    <mergeCell ref="A89:A90"/>
    <mergeCell ref="B89:B90"/>
    <mergeCell ref="D89:D90"/>
    <mergeCell ref="E89:E90"/>
    <mergeCell ref="F89:F90"/>
    <mergeCell ref="G89:G90"/>
    <mergeCell ref="A84:A85"/>
    <mergeCell ref="B84:B85"/>
    <mergeCell ref="F84:F85"/>
    <mergeCell ref="G84:G85"/>
    <mergeCell ref="H84:H85"/>
    <mergeCell ref="I84:I85"/>
    <mergeCell ref="J84:J85"/>
    <mergeCell ref="D84:D85"/>
    <mergeCell ref="E84:E85"/>
    <mergeCell ref="A80:AL80"/>
    <mergeCell ref="A81:A82"/>
    <mergeCell ref="F81:F82"/>
    <mergeCell ref="G81:G82"/>
    <mergeCell ref="H81:H82"/>
    <mergeCell ref="I81:I82"/>
    <mergeCell ref="J81:J82"/>
    <mergeCell ref="A83:AL83"/>
    <mergeCell ref="B81:B82"/>
    <mergeCell ref="D81:D82"/>
    <mergeCell ref="E81:E82"/>
    <mergeCell ref="H73:H74"/>
    <mergeCell ref="I73:I74"/>
    <mergeCell ref="J73:J74"/>
    <mergeCell ref="A76:AL76"/>
    <mergeCell ref="A77:A78"/>
    <mergeCell ref="B77:B78"/>
    <mergeCell ref="D77:D78"/>
    <mergeCell ref="E77:E78"/>
    <mergeCell ref="F77:F78"/>
    <mergeCell ref="G77:G78"/>
    <mergeCell ref="A73:A74"/>
    <mergeCell ref="B73:B74"/>
    <mergeCell ref="D73:D74"/>
    <mergeCell ref="E73:E74"/>
    <mergeCell ref="F73:F74"/>
    <mergeCell ref="G73:G74"/>
    <mergeCell ref="H77:H78"/>
    <mergeCell ref="I77:I78"/>
    <mergeCell ref="J77:J78"/>
    <mergeCell ref="A75:B75"/>
    <mergeCell ref="A69:AL69"/>
    <mergeCell ref="A70:A72"/>
    <mergeCell ref="B70:B72"/>
    <mergeCell ref="D70:D72"/>
    <mergeCell ref="E70:E72"/>
    <mergeCell ref="F70:F72"/>
    <mergeCell ref="G70:G72"/>
    <mergeCell ref="H70:H72"/>
    <mergeCell ref="I70:I72"/>
    <mergeCell ref="J70:J72"/>
    <mergeCell ref="A66:AL66"/>
    <mergeCell ref="A67:A68"/>
    <mergeCell ref="B67:B68"/>
    <mergeCell ref="F67:F68"/>
    <mergeCell ref="G67:G68"/>
    <mergeCell ref="H67:H68"/>
    <mergeCell ref="I67:I68"/>
    <mergeCell ref="J67:J68"/>
    <mergeCell ref="D67:D68"/>
    <mergeCell ref="E67:E68"/>
    <mergeCell ref="A63:A65"/>
    <mergeCell ref="B63:B65"/>
    <mergeCell ref="D63:D65"/>
    <mergeCell ref="E63:E65"/>
    <mergeCell ref="F63:F65"/>
    <mergeCell ref="G63:G65"/>
    <mergeCell ref="H63:H65"/>
    <mergeCell ref="I63:I65"/>
    <mergeCell ref="J63:J65"/>
    <mergeCell ref="A60:A62"/>
    <mergeCell ref="B60:B61"/>
    <mergeCell ref="D60:D62"/>
    <mergeCell ref="E60:E62"/>
    <mergeCell ref="F60:F62"/>
    <mergeCell ref="G60:G62"/>
    <mergeCell ref="H60:H62"/>
    <mergeCell ref="I60:I62"/>
    <mergeCell ref="J60:J62"/>
    <mergeCell ref="H54:H55"/>
    <mergeCell ref="I54:I55"/>
    <mergeCell ref="J54:J55"/>
    <mergeCell ref="A56:AL56"/>
    <mergeCell ref="A57:A59"/>
    <mergeCell ref="B57:B59"/>
    <mergeCell ref="D57:D59"/>
    <mergeCell ref="E57:E59"/>
    <mergeCell ref="F57:F59"/>
    <mergeCell ref="G57:G59"/>
    <mergeCell ref="A54:A55"/>
    <mergeCell ref="B54:B55"/>
    <mergeCell ref="D54:D55"/>
    <mergeCell ref="E54:E55"/>
    <mergeCell ref="F54:F55"/>
    <mergeCell ref="G54:G55"/>
    <mergeCell ref="H57:H59"/>
    <mergeCell ref="I57:I59"/>
    <mergeCell ref="J57:J59"/>
    <mergeCell ref="A51:A53"/>
    <mergeCell ref="B51:B53"/>
    <mergeCell ref="D51:D53"/>
    <mergeCell ref="E51:E53"/>
    <mergeCell ref="F51:F53"/>
    <mergeCell ref="G51:G53"/>
    <mergeCell ref="H51:H53"/>
    <mergeCell ref="I51:I53"/>
    <mergeCell ref="J51:J53"/>
    <mergeCell ref="A48:A50"/>
    <mergeCell ref="B48:B50"/>
    <mergeCell ref="D48:D50"/>
    <mergeCell ref="E48:E50"/>
    <mergeCell ref="F48:F50"/>
    <mergeCell ref="G48:G50"/>
    <mergeCell ref="H48:H50"/>
    <mergeCell ref="I48:I50"/>
    <mergeCell ref="J48:J50"/>
    <mergeCell ref="A45:A47"/>
    <mergeCell ref="B45:B47"/>
    <mergeCell ref="D45:D47"/>
    <mergeCell ref="E45:E47"/>
    <mergeCell ref="F45:F47"/>
    <mergeCell ref="G45:G47"/>
    <mergeCell ref="H45:H47"/>
    <mergeCell ref="I45:I47"/>
    <mergeCell ref="J45:J47"/>
    <mergeCell ref="A41:AL41"/>
    <mergeCell ref="A42:A44"/>
    <mergeCell ref="B42:B44"/>
    <mergeCell ref="D42:D44"/>
    <mergeCell ref="E42:E44"/>
    <mergeCell ref="F42:F44"/>
    <mergeCell ref="G42:G44"/>
    <mergeCell ref="A25:AL25"/>
    <mergeCell ref="AF26:AL26"/>
    <mergeCell ref="A28:AL28"/>
    <mergeCell ref="A31:AL31"/>
    <mergeCell ref="H42:H44"/>
    <mergeCell ref="I42:I44"/>
    <mergeCell ref="J42:J44"/>
    <mergeCell ref="A40:B40"/>
    <mergeCell ref="A11:AL11"/>
    <mergeCell ref="A12:A13"/>
    <mergeCell ref="B12:B13"/>
    <mergeCell ref="D12:D13"/>
    <mergeCell ref="E12:E13"/>
    <mergeCell ref="F12:F13"/>
    <mergeCell ref="J12:J13"/>
    <mergeCell ref="A22:A23"/>
    <mergeCell ref="B22:B23"/>
    <mergeCell ref="D22:D23"/>
    <mergeCell ref="E22:E23"/>
    <mergeCell ref="G22:G23"/>
    <mergeCell ref="J22:J23"/>
    <mergeCell ref="A15:AL15"/>
    <mergeCell ref="A19:A20"/>
    <mergeCell ref="B19:B20"/>
    <mergeCell ref="D19:D20"/>
    <mergeCell ref="E19:E20"/>
    <mergeCell ref="G19:G20"/>
    <mergeCell ref="J19:J20"/>
    <mergeCell ref="G12:G13"/>
    <mergeCell ref="H12:H13"/>
    <mergeCell ref="I12:I13"/>
    <mergeCell ref="F19:F20"/>
    <mergeCell ref="A5:AL5"/>
    <mergeCell ref="D7:J7"/>
    <mergeCell ref="K7:X7"/>
    <mergeCell ref="Y7:AL7"/>
    <mergeCell ref="C8:C9"/>
    <mergeCell ref="D8:D9"/>
    <mergeCell ref="E8:J8"/>
    <mergeCell ref="K8:Q8"/>
    <mergeCell ref="R8:X8"/>
    <mergeCell ref="Y8:AE8"/>
    <mergeCell ref="AF8:AL8"/>
  </mergeCells>
  <pageMargins left="0.74803149606299213" right="0.74803149606299213" top="0.98425196850393704" bottom="0.98425196850393704" header="0.51181102362204722" footer="0.51181102362204722"/>
  <pageSetup paperSize="9" scale="76" fitToHeight="4" orientation="landscape" r:id="rId1"/>
  <rowBreaks count="3" manualBreakCount="3">
    <brk id="40" max="16383" man="1"/>
    <brk id="75" max="33" man="1"/>
    <brk id="102" max="33" man="1"/>
  </rowBreaks>
  <ignoredErrors>
    <ignoredError sqref="I19:J19 E16 J16 J22 E22 E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II ST.</vt:lpstr>
      <vt:lpstr>'II ST.'!Obszar_wydruku</vt:lpstr>
      <vt:lpstr>'II ST.'!Tytuły_wydruku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Kochman</dc:creator>
  <cp:lastModifiedBy>Admin</cp:lastModifiedBy>
  <cp:lastPrinted>2017-01-16T18:09:22Z</cp:lastPrinted>
  <dcterms:created xsi:type="dcterms:W3CDTF">2016-11-24T18:03:32Z</dcterms:created>
  <dcterms:modified xsi:type="dcterms:W3CDTF">2019-09-04T13:00:13Z</dcterms:modified>
</cp:coreProperties>
</file>